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I:\fas\documents\School Finance\"/>
    </mc:Choice>
  </mc:AlternateContent>
  <xr:revisionPtr revIDLastSave="0" documentId="8_{8CAFBC79-0A28-461B-ABA4-D5825EED10C6}" xr6:coauthVersionLast="47" xr6:coauthVersionMax="47" xr10:uidLastSave="{00000000-0000-0000-0000-000000000000}"/>
  <bookViews>
    <workbookView xWindow="-120" yWindow="-120" windowWidth="29040" windowHeight="16440" xr2:uid="{00000000-000D-0000-FFFF-FFFF00000000}"/>
  </bookViews>
  <sheets>
    <sheet name="Impact of Estimating for FY2024" sheetId="1" r:id="rId1"/>
    <sheet name="Instructions" sheetId="13" r:id="rId2"/>
    <sheet name="FY2024 FWADA" sheetId="6" state="hidden" r:id="rId3"/>
    <sheet name="FY2024 WADA" sheetId="21" state="hidden" r:id="rId4"/>
    <sheet name="FY2023 WADA" sheetId="19" state="hidden" r:id="rId5"/>
    <sheet name="FY2022 WADA" sheetId="4" state="hidden" r:id="rId6"/>
    <sheet name="FY2021 WADA" sheetId="5" state="hidden" r:id="rId7"/>
    <sheet name="FY2020 WADA" sheetId="20" state="hidden" r:id="rId8"/>
    <sheet name="K-8 District List" sheetId="8" state="hidden" r:id="rId9"/>
    <sheet name="CEP" sheetId="16" state="hidden" r:id="rId10"/>
    <sheet name="Sheet1" sheetId="17" state="hidden" r:id="rId11"/>
  </sheets>
  <definedNames>
    <definedName name="_xlnm.Print_Area" localSheetId="0">'Impact of Estimating for FY2024'!$B$1:$K$42</definedName>
    <definedName name="_xlnm.Print_Area" localSheetId="1">Instructions!$A$1:$H$41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1" l="1"/>
  <c r="J14" i="1"/>
  <c r="J8" i="1"/>
  <c r="J27" i="1"/>
  <c r="J26" i="1"/>
  <c r="J4" i="1"/>
  <c r="J3" i="1"/>
  <c r="J5" i="1" s="1"/>
  <c r="J10" i="1" l="1"/>
  <c r="J11" i="1" s="1"/>
  <c r="J12" i="1" s="1"/>
  <c r="M27" i="1"/>
  <c r="M26" i="1"/>
  <c r="M20" i="1"/>
  <c r="M14" i="1"/>
  <c r="M8" i="1"/>
  <c r="M4" i="1"/>
  <c r="M3" i="1"/>
  <c r="L27" i="1"/>
  <c r="L26" i="1"/>
  <c r="L20" i="1"/>
  <c r="L14" i="1"/>
  <c r="L8" i="1"/>
  <c r="L4" i="1"/>
  <c r="L3" i="1"/>
  <c r="K27" i="1"/>
  <c r="K26" i="1"/>
  <c r="K20" i="1"/>
  <c r="K14" i="1"/>
  <c r="K8" i="1"/>
  <c r="K4" i="1"/>
  <c r="K3" i="1"/>
  <c r="K5" i="1" l="1"/>
  <c r="K10" i="1" s="1"/>
  <c r="K11" i="1" l="1"/>
  <c r="K12" i="1" s="1"/>
  <c r="E9" i="1"/>
  <c r="E6" i="1"/>
  <c r="E13" i="1" l="1"/>
  <c r="D555" i="16"/>
  <c r="D549" i="16"/>
  <c r="D543" i="16"/>
  <c r="D537" i="16"/>
  <c r="D531" i="16"/>
  <c r="D525" i="16"/>
  <c r="D519" i="16"/>
  <c r="D513" i="16"/>
  <c r="D507" i="16"/>
  <c r="D501" i="16"/>
  <c r="D495" i="16"/>
  <c r="D489" i="16"/>
  <c r="D483" i="16"/>
  <c r="D477" i="16"/>
  <c r="D471" i="16"/>
  <c r="D464" i="16"/>
  <c r="D458" i="16"/>
  <c r="D452" i="16"/>
  <c r="D446" i="16"/>
  <c r="D440" i="16"/>
  <c r="D434" i="16"/>
  <c r="D428" i="16"/>
  <c r="D422" i="16"/>
  <c r="D416" i="16"/>
  <c r="D410" i="16"/>
  <c r="D404" i="16"/>
  <c r="D398" i="16"/>
  <c r="D392" i="16"/>
  <c r="D386" i="16"/>
  <c r="D380" i="16"/>
  <c r="D374" i="16"/>
  <c r="D368" i="16"/>
  <c r="D362" i="16"/>
  <c r="D356" i="16"/>
  <c r="D350" i="16"/>
  <c r="D344" i="16"/>
  <c r="D338" i="16"/>
  <c r="D332" i="16"/>
  <c r="D326" i="16"/>
  <c r="D320" i="16"/>
  <c r="D314" i="16"/>
  <c r="D308" i="16"/>
  <c r="D302" i="16"/>
  <c r="D296" i="16"/>
  <c r="D290" i="16"/>
  <c r="D284" i="16"/>
  <c r="D278" i="16"/>
  <c r="D272" i="16"/>
  <c r="D266" i="16"/>
  <c r="D260" i="16"/>
  <c r="D254" i="16"/>
  <c r="D248" i="16"/>
  <c r="D242" i="16"/>
  <c r="D236" i="16"/>
  <c r="D230" i="16"/>
  <c r="D224" i="16"/>
  <c r="D218" i="16"/>
  <c r="D212" i="16"/>
  <c r="D206" i="16"/>
  <c r="D200" i="16"/>
  <c r="D194" i="16"/>
  <c r="D188" i="16"/>
  <c r="D182" i="16"/>
  <c r="D176" i="16"/>
  <c r="D170" i="16"/>
  <c r="D164" i="16"/>
  <c r="D158" i="16"/>
  <c r="D152" i="16"/>
  <c r="D146" i="16"/>
  <c r="D140" i="16"/>
  <c r="D134" i="16"/>
  <c r="D128" i="16"/>
  <c r="D122" i="16"/>
  <c r="D116" i="16"/>
  <c r="D110" i="16"/>
  <c r="D104" i="16"/>
  <c r="D98" i="16"/>
  <c r="D92" i="16"/>
  <c r="D86" i="16"/>
  <c r="D80" i="16"/>
  <c r="D68" i="16"/>
  <c r="D62" i="16"/>
  <c r="D56" i="16"/>
  <c r="D44" i="16"/>
  <c r="D38" i="16"/>
  <c r="D32" i="16"/>
  <c r="D26" i="16"/>
  <c r="D20" i="16"/>
  <c r="D14" i="16"/>
  <c r="D8" i="16"/>
  <c r="D2" i="16"/>
  <c r="E12" i="1" s="1"/>
  <c r="D561" i="16"/>
  <c r="D559" i="16"/>
  <c r="D558" i="16"/>
  <c r="D557" i="16"/>
  <c r="D554" i="16"/>
  <c r="D553" i="16"/>
  <c r="D552" i="16"/>
  <c r="D551" i="16"/>
  <c r="D550" i="16"/>
  <c r="D548" i="16"/>
  <c r="D547" i="16"/>
  <c r="D546" i="16"/>
  <c r="D545" i="16"/>
  <c r="D544" i="16"/>
  <c r="D542" i="16"/>
  <c r="D541" i="16"/>
  <c r="D540" i="16"/>
  <c r="D539" i="16"/>
  <c r="D538" i="16"/>
  <c r="D536" i="16"/>
  <c r="D535" i="16"/>
  <c r="D534" i="16"/>
  <c r="D533" i="16"/>
  <c r="D532" i="16"/>
  <c r="D530" i="16"/>
  <c r="D529" i="16"/>
  <c r="D528" i="16"/>
  <c r="D527" i="16"/>
  <c r="D526" i="16"/>
  <c r="D524" i="16"/>
  <c r="D523" i="16"/>
  <c r="D522" i="16"/>
  <c r="D521" i="16"/>
  <c r="D520" i="16"/>
  <c r="D518" i="16"/>
  <c r="D517" i="16"/>
  <c r="D516" i="16"/>
  <c r="D515" i="16"/>
  <c r="D514" i="16"/>
  <c r="D512" i="16"/>
  <c r="D511" i="16"/>
  <c r="D510" i="16"/>
  <c r="D509" i="16"/>
  <c r="D508" i="16"/>
  <c r="D506" i="16"/>
  <c r="D505" i="16"/>
  <c r="D504" i="16"/>
  <c r="D503" i="16"/>
  <c r="D502" i="16"/>
  <c r="D500" i="16"/>
  <c r="D499" i="16"/>
  <c r="D498" i="16"/>
  <c r="D497" i="16"/>
  <c r="D496" i="16"/>
  <c r="D494" i="16"/>
  <c r="D493" i="16"/>
  <c r="D492" i="16"/>
  <c r="D491" i="16"/>
  <c r="D490" i="16"/>
  <c r="D488" i="16"/>
  <c r="D487" i="16"/>
  <c r="D486" i="16"/>
  <c r="D485" i="16"/>
  <c r="D484" i="16"/>
  <c r="D482" i="16"/>
  <c r="D481" i="16"/>
  <c r="D480" i="16"/>
  <c r="D479" i="16"/>
  <c r="D478" i="16"/>
  <c r="D476" i="16"/>
  <c r="D475" i="16"/>
  <c r="D474" i="16"/>
  <c r="D473" i="16"/>
  <c r="D472" i="16"/>
  <c r="D469" i="16"/>
  <c r="D468" i="16"/>
  <c r="D467" i="16"/>
  <c r="D466" i="16"/>
  <c r="D465" i="16"/>
  <c r="D463" i="16"/>
  <c r="D462" i="16"/>
  <c r="D461" i="16"/>
  <c r="D460" i="16"/>
  <c r="D459" i="16"/>
  <c r="D457" i="16"/>
  <c r="D456" i="16"/>
  <c r="D455" i="16"/>
  <c r="D454" i="16"/>
  <c r="D453" i="16"/>
  <c r="D451" i="16"/>
  <c r="D450" i="16"/>
  <c r="D449" i="16"/>
  <c r="D448" i="16"/>
  <c r="D447" i="16"/>
  <c r="D445" i="16"/>
  <c r="D444" i="16"/>
  <c r="D443" i="16"/>
  <c r="D442" i="16"/>
  <c r="D441" i="16"/>
  <c r="D439" i="16"/>
  <c r="D438" i="16"/>
  <c r="D437" i="16"/>
  <c r="D436" i="16"/>
  <c r="D435" i="16"/>
  <c r="D433" i="16"/>
  <c r="D432" i="16"/>
  <c r="D431" i="16"/>
  <c r="D430" i="16"/>
  <c r="D429" i="16"/>
  <c r="D427" i="16"/>
  <c r="D426" i="16"/>
  <c r="D425" i="16"/>
  <c r="D424" i="16"/>
  <c r="D423" i="16"/>
  <c r="D421" i="16"/>
  <c r="D420" i="16"/>
  <c r="D419" i="16"/>
  <c r="D418" i="16"/>
  <c r="D417" i="16"/>
  <c r="D415" i="16"/>
  <c r="D414" i="16"/>
  <c r="D413" i="16"/>
  <c r="D412" i="16"/>
  <c r="D411" i="16"/>
  <c r="D409" i="16"/>
  <c r="D408" i="16"/>
  <c r="D407" i="16"/>
  <c r="D406" i="16"/>
  <c r="D405" i="16"/>
  <c r="D403" i="16"/>
  <c r="D402" i="16"/>
  <c r="D401" i="16"/>
  <c r="D400" i="16"/>
  <c r="D399" i="16"/>
  <c r="D397" i="16"/>
  <c r="D396" i="16"/>
  <c r="D395" i="16"/>
  <c r="D394" i="16"/>
  <c r="D393" i="16"/>
  <c r="D391" i="16"/>
  <c r="D390" i="16"/>
  <c r="D389" i="16"/>
  <c r="D388" i="16"/>
  <c r="D387" i="16"/>
  <c r="D385" i="16"/>
  <c r="D384" i="16"/>
  <c r="D383" i="16"/>
  <c r="D382" i="16"/>
  <c r="D381" i="16"/>
  <c r="D379" i="16"/>
  <c r="D378" i="16"/>
  <c r="D377" i="16"/>
  <c r="D376" i="16"/>
  <c r="D375" i="16"/>
  <c r="D373" i="16"/>
  <c r="D372" i="16"/>
  <c r="D371" i="16"/>
  <c r="D370" i="16"/>
  <c r="D369" i="16"/>
  <c r="D367" i="16"/>
  <c r="D366" i="16"/>
  <c r="D365" i="16"/>
  <c r="D364" i="16"/>
  <c r="D363" i="16"/>
  <c r="D361" i="16"/>
  <c r="D359" i="16"/>
  <c r="D358" i="16"/>
  <c r="D357" i="16"/>
  <c r="D355" i="16"/>
  <c r="D354" i="16"/>
  <c r="D353" i="16"/>
  <c r="D352" i="16"/>
  <c r="D351" i="16"/>
  <c r="D349" i="16"/>
  <c r="D348" i="16"/>
  <c r="D347" i="16"/>
  <c r="D346" i="16"/>
  <c r="D345" i="16"/>
  <c r="D343" i="16"/>
  <c r="D342" i="16"/>
  <c r="D341" i="16"/>
  <c r="D340" i="16"/>
  <c r="D339" i="16"/>
  <c r="D337" i="16"/>
  <c r="D336" i="16"/>
  <c r="D335" i="16"/>
  <c r="D334" i="16"/>
  <c r="D333" i="16"/>
  <c r="D331" i="16"/>
  <c r="D330" i="16"/>
  <c r="D329" i="16"/>
  <c r="D328" i="16"/>
  <c r="D327" i="16"/>
  <c r="D325" i="16"/>
  <c r="D324" i="16"/>
  <c r="D323" i="16"/>
  <c r="D322" i="16"/>
  <c r="D321" i="16"/>
  <c r="D319" i="16"/>
  <c r="D318" i="16"/>
  <c r="D317" i="16"/>
  <c r="D316" i="16"/>
  <c r="D315" i="16"/>
  <c r="D313" i="16"/>
  <c r="D312" i="16"/>
  <c r="D311" i="16"/>
  <c r="D310" i="16"/>
  <c r="D309" i="16"/>
  <c r="D307" i="16"/>
  <c r="D306" i="16"/>
  <c r="D305" i="16"/>
  <c r="D304" i="16"/>
  <c r="D303" i="16"/>
  <c r="D301" i="16"/>
  <c r="D300" i="16"/>
  <c r="D299" i="16"/>
  <c r="D298" i="16"/>
  <c r="D297" i="16"/>
  <c r="D295" i="16"/>
  <c r="D294" i="16"/>
  <c r="D293" i="16"/>
  <c r="D292" i="16"/>
  <c r="D291" i="16"/>
  <c r="D289" i="16"/>
  <c r="D288" i="16"/>
  <c r="D287" i="16"/>
  <c r="D286" i="16"/>
  <c r="D285" i="16"/>
  <c r="D283" i="16"/>
  <c r="D282" i="16"/>
  <c r="D281" i="16"/>
  <c r="D280" i="16"/>
  <c r="D279" i="16"/>
  <c r="D277" i="16"/>
  <c r="D276" i="16"/>
  <c r="D275" i="16"/>
  <c r="D274" i="16"/>
  <c r="D273" i="16"/>
  <c r="D271" i="16"/>
  <c r="D270" i="16"/>
  <c r="D269" i="16"/>
  <c r="D268" i="16"/>
  <c r="D267" i="16"/>
  <c r="D265" i="16"/>
  <c r="D264" i="16"/>
  <c r="D263" i="16"/>
  <c r="D262" i="16"/>
  <c r="D261" i="16"/>
  <c r="D259" i="16"/>
  <c r="D258" i="16"/>
  <c r="D257" i="16"/>
  <c r="D256" i="16"/>
  <c r="D255" i="16"/>
  <c r="D253" i="16"/>
  <c r="D252" i="16"/>
  <c r="D251" i="16"/>
  <c r="D250" i="16"/>
  <c r="D249" i="16"/>
  <c r="D247" i="16"/>
  <c r="D246" i="16"/>
  <c r="D245" i="16"/>
  <c r="D244" i="16"/>
  <c r="D243" i="16"/>
  <c r="D241" i="16"/>
  <c r="D240" i="16"/>
  <c r="D239" i="16"/>
  <c r="D238" i="16"/>
  <c r="D237" i="16"/>
  <c r="D235" i="16"/>
  <c r="D233" i="16"/>
  <c r="D232" i="16"/>
  <c r="D231" i="16"/>
  <c r="D229" i="16"/>
  <c r="D228" i="16"/>
  <c r="D227" i="16"/>
  <c r="D226" i="16"/>
  <c r="D225" i="16"/>
  <c r="D223" i="16"/>
  <c r="D222" i="16"/>
  <c r="D221" i="16"/>
  <c r="D220" i="16"/>
  <c r="D219" i="16"/>
  <c r="D217" i="16"/>
  <c r="D215" i="16"/>
  <c r="D214" i="16"/>
  <c r="D213" i="16"/>
  <c r="D211" i="16"/>
  <c r="D210" i="16"/>
  <c r="D209" i="16"/>
  <c r="D208" i="16"/>
  <c r="D207" i="16"/>
  <c r="D205" i="16"/>
  <c r="D204" i="16"/>
  <c r="D203" i="16"/>
  <c r="D202" i="16"/>
  <c r="D201" i="16"/>
  <c r="D199" i="16"/>
  <c r="D198" i="16"/>
  <c r="D197" i="16"/>
  <c r="D196" i="16"/>
  <c r="D195" i="16"/>
  <c r="D193" i="16"/>
  <c r="D192" i="16"/>
  <c r="D191" i="16"/>
  <c r="D190" i="16"/>
  <c r="D189" i="16"/>
  <c r="D187" i="16"/>
  <c r="D186" i="16"/>
  <c r="D185" i="16"/>
  <c r="D184" i="16"/>
  <c r="D183" i="16"/>
  <c r="D181" i="16"/>
  <c r="D180" i="16"/>
  <c r="D179" i="16"/>
  <c r="D178" i="16"/>
  <c r="D177" i="16"/>
  <c r="D175" i="16"/>
  <c r="D174" i="16"/>
  <c r="D173" i="16"/>
  <c r="D172" i="16"/>
  <c r="D171" i="16"/>
  <c r="D169" i="16"/>
  <c r="D168" i="16"/>
  <c r="D167" i="16"/>
  <c r="D166" i="16"/>
  <c r="D165" i="16"/>
  <c r="D163" i="16"/>
  <c r="D162" i="16"/>
  <c r="D161" i="16"/>
  <c r="D160" i="16"/>
  <c r="D159" i="16"/>
  <c r="D157" i="16"/>
  <c r="D156" i="16"/>
  <c r="D155" i="16"/>
  <c r="D154" i="16"/>
  <c r="D153" i="16"/>
  <c r="D151" i="16"/>
  <c r="D150" i="16"/>
  <c r="D149" i="16"/>
  <c r="D148" i="16"/>
  <c r="D147" i="16"/>
  <c r="D145" i="16"/>
  <c r="D144" i="16"/>
  <c r="D143" i="16"/>
  <c r="D142" i="16"/>
  <c r="D141" i="16"/>
  <c r="D139" i="16"/>
  <c r="D138" i="16"/>
  <c r="D137" i="16"/>
  <c r="D136" i="16"/>
  <c r="D135" i="16"/>
  <c r="D133" i="16"/>
  <c r="D132" i="16"/>
  <c r="D131" i="16"/>
  <c r="D130" i="16"/>
  <c r="D129" i="16"/>
  <c r="D127" i="16"/>
  <c r="D126" i="16"/>
  <c r="D125" i="16"/>
  <c r="D124" i="16"/>
  <c r="D123" i="16"/>
  <c r="D121" i="16"/>
  <c r="D120" i="16"/>
  <c r="D119" i="16"/>
  <c r="D118" i="16"/>
  <c r="D117" i="16"/>
  <c r="D115" i="16"/>
  <c r="D114" i="16"/>
  <c r="D113" i="16"/>
  <c r="D112" i="16"/>
  <c r="D111" i="16"/>
  <c r="D109" i="16"/>
  <c r="D108" i="16"/>
  <c r="D107" i="16"/>
  <c r="D106" i="16"/>
  <c r="D105" i="16"/>
  <c r="D103" i="16"/>
  <c r="D102" i="16"/>
  <c r="D101" i="16"/>
  <c r="D100" i="16"/>
  <c r="D99" i="16"/>
  <c r="D97" i="16"/>
  <c r="D96" i="16"/>
  <c r="D95" i="16"/>
  <c r="D94" i="16"/>
  <c r="D93" i="16"/>
  <c r="D91" i="16"/>
  <c r="D90" i="16"/>
  <c r="D89" i="16"/>
  <c r="D88" i="16"/>
  <c r="D87" i="16"/>
  <c r="D85" i="16"/>
  <c r="D84" i="16"/>
  <c r="D83" i="16"/>
  <c r="D82" i="16"/>
  <c r="D81" i="16"/>
  <c r="D79" i="16"/>
  <c r="D78" i="16"/>
  <c r="D77" i="16"/>
  <c r="D76" i="16"/>
  <c r="D75" i="16"/>
  <c r="D73" i="16"/>
  <c r="D72" i="16"/>
  <c r="D71" i="16"/>
  <c r="D70" i="16"/>
  <c r="D69" i="16"/>
  <c r="D67" i="16"/>
  <c r="D65" i="16"/>
  <c r="D64" i="16"/>
  <c r="D63" i="16"/>
  <c r="D61" i="16"/>
  <c r="D60" i="16"/>
  <c r="D59" i="16"/>
  <c r="D58" i="16"/>
  <c r="D57" i="16"/>
  <c r="D55" i="16"/>
  <c r="D54" i="16"/>
  <c r="D53" i="16"/>
  <c r="D52" i="16"/>
  <c r="D51" i="16"/>
  <c r="D49" i="16"/>
  <c r="D48" i="16"/>
  <c r="D47" i="16"/>
  <c r="D46" i="16"/>
  <c r="D45" i="16"/>
  <c r="D43" i="16"/>
  <c r="D42" i="16"/>
  <c r="D41" i="16"/>
  <c r="D40" i="16"/>
  <c r="D39" i="16"/>
  <c r="D37" i="16"/>
  <c r="D36" i="16"/>
  <c r="D35" i="16"/>
  <c r="D34" i="16"/>
  <c r="D33" i="16"/>
  <c r="D31" i="16"/>
  <c r="D30" i="16"/>
  <c r="D29" i="16"/>
  <c r="D28" i="16"/>
  <c r="D27" i="16"/>
  <c r="D25" i="16"/>
  <c r="D24" i="16"/>
  <c r="D23" i="16"/>
  <c r="D22" i="16"/>
  <c r="D21" i="16"/>
  <c r="D19" i="16"/>
  <c r="D18" i="16"/>
  <c r="D17" i="16"/>
  <c r="D16" i="16"/>
  <c r="D15" i="16"/>
  <c r="D13" i="16"/>
  <c r="D12" i="16"/>
  <c r="D11" i="16"/>
  <c r="D10" i="16"/>
  <c r="D9" i="16"/>
  <c r="D7" i="16"/>
  <c r="D6" i="16"/>
  <c r="D5" i="16"/>
  <c r="D4" i="16"/>
  <c r="D3" i="16"/>
  <c r="E7" i="1" l="1"/>
  <c r="E32" i="1" l="1"/>
  <c r="E31" i="1"/>
  <c r="E4" i="1" l="1"/>
  <c r="E14" i="1" l="1"/>
  <c r="J35" i="1" l="1"/>
  <c r="D27" i="1" l="1"/>
  <c r="D21" i="1"/>
  <c r="E10" i="1"/>
  <c r="D15" i="1" s="1"/>
  <c r="D16" i="1" s="1"/>
  <c r="E3" i="1"/>
  <c r="J6" i="1" s="1"/>
  <c r="J22" i="1" l="1"/>
  <c r="J23" i="1" s="1"/>
  <c r="J24" i="1" s="1"/>
  <c r="J16" i="1"/>
  <c r="J17" i="1" s="1"/>
  <c r="J18" i="1" s="1"/>
  <c r="L6" i="1"/>
  <c r="M6" i="1"/>
  <c r="K6" i="1"/>
  <c r="B2" i="1"/>
  <c r="D11" i="1"/>
  <c r="J29" i="1" l="1"/>
  <c r="K22" i="1"/>
  <c r="K23" i="1" s="1"/>
  <c r="K24" i="1" s="1"/>
  <c r="K16" i="1"/>
  <c r="K17" i="1" s="1"/>
  <c r="L5" i="1"/>
  <c r="M5" i="1"/>
  <c r="M16" i="1"/>
  <c r="M17" i="1" s="1"/>
  <c r="M18" i="1" s="1"/>
  <c r="M22" i="1"/>
  <c r="M23" i="1" s="1"/>
  <c r="M24" i="1" s="1"/>
  <c r="M10" i="1"/>
  <c r="M11" i="1" s="1"/>
  <c r="M12" i="1" s="1"/>
  <c r="K18" i="1" l="1"/>
  <c r="K29" i="1" s="1"/>
  <c r="M29" i="1"/>
  <c r="L16" i="1"/>
  <c r="L17" i="1" s="1"/>
  <c r="L18" i="1" s="1"/>
  <c r="L22" i="1"/>
  <c r="L23" i="1" s="1"/>
  <c r="L24" i="1" s="1"/>
  <c r="L10" i="1"/>
  <c r="L11" i="1" s="1"/>
  <c r="L12" i="1" s="1"/>
  <c r="L29" i="1" l="1"/>
  <c r="E35" i="1" s="1"/>
  <c r="D28" i="1"/>
  <c r="E29" i="1" s="1"/>
  <c r="E17" i="1" l="1"/>
  <c r="D22" i="1"/>
  <c r="E23" i="1" s="1"/>
  <c r="E34" i="1" l="1"/>
  <c r="E36" i="1" s="1"/>
  <c r="E37" i="1" s="1"/>
</calcChain>
</file>

<file path=xl/sharedStrings.xml><?xml version="1.0" encoding="utf-8"?>
<sst xmlns="http://schemas.openxmlformats.org/spreadsheetml/2006/main" count="8476" uniqueCount="1291">
  <si>
    <t xml:space="preserve">FRL Count </t>
  </si>
  <si>
    <t>Threshold Percentage</t>
  </si>
  <si>
    <t>Threshold Floor</t>
  </si>
  <si>
    <t xml:space="preserve">IEP Count </t>
  </si>
  <si>
    <t xml:space="preserve">LEP Count </t>
  </si>
  <si>
    <t>Amount to be Added</t>
  </si>
  <si>
    <t>Is District a K-8?</t>
  </si>
  <si>
    <t>Yes</t>
  </si>
  <si>
    <t>No</t>
  </si>
  <si>
    <t>Enter Data In Yellow Fields</t>
  </si>
  <si>
    <t>001-090</t>
  </si>
  <si>
    <t>001-091</t>
  </si>
  <si>
    <t>001-092</t>
  </si>
  <si>
    <t>002-089</t>
  </si>
  <si>
    <t>002-097</t>
  </si>
  <si>
    <t>003-031</t>
  </si>
  <si>
    <t>003-032</t>
  </si>
  <si>
    <t>003-033</t>
  </si>
  <si>
    <t>004-106</t>
  </si>
  <si>
    <t>004-109</t>
  </si>
  <si>
    <t>004-110</t>
  </si>
  <si>
    <t>005-120</t>
  </si>
  <si>
    <t>005-121</t>
  </si>
  <si>
    <t>005-122</t>
  </si>
  <si>
    <t>005-123</t>
  </si>
  <si>
    <t>005-124</t>
  </si>
  <si>
    <t>005-128</t>
  </si>
  <si>
    <t>006-101</t>
  </si>
  <si>
    <t>006-103</t>
  </si>
  <si>
    <t>006-104</t>
  </si>
  <si>
    <t>007-121</t>
  </si>
  <si>
    <t>007-122</t>
  </si>
  <si>
    <t>007-123</t>
  </si>
  <si>
    <t>007-124</t>
  </si>
  <si>
    <t>007-125</t>
  </si>
  <si>
    <t>007-129</t>
  </si>
  <si>
    <t>008-106</t>
  </si>
  <si>
    <t>008-107</t>
  </si>
  <si>
    <t>008-111</t>
  </si>
  <si>
    <t>009-077</t>
  </si>
  <si>
    <t>009-078</t>
  </si>
  <si>
    <t>009-079</t>
  </si>
  <si>
    <t>009-080</t>
  </si>
  <si>
    <t>010-087</t>
  </si>
  <si>
    <t>010-089</t>
  </si>
  <si>
    <t>010-090</t>
  </si>
  <si>
    <t>010-091</t>
  </si>
  <si>
    <t>010-092</t>
  </si>
  <si>
    <t>010-093</t>
  </si>
  <si>
    <t>011-076</t>
  </si>
  <si>
    <t>011-078</t>
  </si>
  <si>
    <t>011-079</t>
  </si>
  <si>
    <t>011-082</t>
  </si>
  <si>
    <t>012-108</t>
  </si>
  <si>
    <t>012-109</t>
  </si>
  <si>
    <t>012-110</t>
  </si>
  <si>
    <t>013-054</t>
  </si>
  <si>
    <t>013-055</t>
  </si>
  <si>
    <t>013-059</t>
  </si>
  <si>
    <t>013-061</t>
  </si>
  <si>
    <t>014-126</t>
  </si>
  <si>
    <t>014-127</t>
  </si>
  <si>
    <t>014-129</t>
  </si>
  <si>
    <t>014-130</t>
  </si>
  <si>
    <t>015-001</t>
  </si>
  <si>
    <t>015-002</t>
  </si>
  <si>
    <t>015-003</t>
  </si>
  <si>
    <t>015-004</t>
  </si>
  <si>
    <t>016-090</t>
  </si>
  <si>
    <t>016-092</t>
  </si>
  <si>
    <t>016-094</t>
  </si>
  <si>
    <t>016-096</t>
  </si>
  <si>
    <t>017-121</t>
  </si>
  <si>
    <t>017-122</t>
  </si>
  <si>
    <t>017-124</t>
  </si>
  <si>
    <t>017-125</t>
  </si>
  <si>
    <t>017-126</t>
  </si>
  <si>
    <t>018-047</t>
  </si>
  <si>
    <t>018-050</t>
  </si>
  <si>
    <t>019-139</t>
  </si>
  <si>
    <t>019-142</t>
  </si>
  <si>
    <t>019-144</t>
  </si>
  <si>
    <t>019-148</t>
  </si>
  <si>
    <t>019-149</t>
  </si>
  <si>
    <t>019-150</t>
  </si>
  <si>
    <t>019-151</t>
  </si>
  <si>
    <t>019-152</t>
  </si>
  <si>
    <t>019-153</t>
  </si>
  <si>
    <t>020-001</t>
  </si>
  <si>
    <t>020-002</t>
  </si>
  <si>
    <t>021-148</t>
  </si>
  <si>
    <t>021-149</t>
  </si>
  <si>
    <t>021-150</t>
  </si>
  <si>
    <t>021-151</t>
  </si>
  <si>
    <t>022-088</t>
  </si>
  <si>
    <t>022-089</t>
  </si>
  <si>
    <t>022-090</t>
  </si>
  <si>
    <t>022-091</t>
  </si>
  <si>
    <t>022-092</t>
  </si>
  <si>
    <t>022-093</t>
  </si>
  <si>
    <t>022-094</t>
  </si>
  <si>
    <t>023-101</t>
  </si>
  <si>
    <t>024-086</t>
  </si>
  <si>
    <t>024-087</t>
  </si>
  <si>
    <t>024-089</t>
  </si>
  <si>
    <t>024-090</t>
  </si>
  <si>
    <t>024-093</t>
  </si>
  <si>
    <t>025-001</t>
  </si>
  <si>
    <t>025-002</t>
  </si>
  <si>
    <t>025-003</t>
  </si>
  <si>
    <t>026-001</t>
  </si>
  <si>
    <t>026-002</t>
  </si>
  <si>
    <t>026-005</t>
  </si>
  <si>
    <t>026-006</t>
  </si>
  <si>
    <t>027-056</t>
  </si>
  <si>
    <t>027-057</t>
  </si>
  <si>
    <t>027-058</t>
  </si>
  <si>
    <t>027-059</t>
  </si>
  <si>
    <t>027-061</t>
  </si>
  <si>
    <t>028-101</t>
  </si>
  <si>
    <t>028-102</t>
  </si>
  <si>
    <t>028-103</t>
  </si>
  <si>
    <t>029-001</t>
  </si>
  <si>
    <t>029-002</t>
  </si>
  <si>
    <t>029-003</t>
  </si>
  <si>
    <t>029-004</t>
  </si>
  <si>
    <t>030-093</t>
  </si>
  <si>
    <t>031-116</t>
  </si>
  <si>
    <t>031-117</t>
  </si>
  <si>
    <t>031-118</t>
  </si>
  <si>
    <t>031-121</t>
  </si>
  <si>
    <t>031-122</t>
  </si>
  <si>
    <t>032-054</t>
  </si>
  <si>
    <t>032-055</t>
  </si>
  <si>
    <t>032-056</t>
  </si>
  <si>
    <t>032-058</t>
  </si>
  <si>
    <t>033-090</t>
  </si>
  <si>
    <t>034-124</t>
  </si>
  <si>
    <t>035-092</t>
  </si>
  <si>
    <t>035-093</t>
  </si>
  <si>
    <t>035-094</t>
  </si>
  <si>
    <t>035-097</t>
  </si>
  <si>
    <t>035-098</t>
  </si>
  <si>
    <t>035-099</t>
  </si>
  <si>
    <t>035-102</t>
  </si>
  <si>
    <t>036-126</t>
  </si>
  <si>
    <t>036-131</t>
  </si>
  <si>
    <t>036-136</t>
  </si>
  <si>
    <t>036-137</t>
  </si>
  <si>
    <t>036-138</t>
  </si>
  <si>
    <t>036-139</t>
  </si>
  <si>
    <t>037-037</t>
  </si>
  <si>
    <t>037-039</t>
  </si>
  <si>
    <t>038-044</t>
  </si>
  <si>
    <t>038-045</t>
  </si>
  <si>
    <t>038-046</t>
  </si>
  <si>
    <t>039-133</t>
  </si>
  <si>
    <t>039-134</t>
  </si>
  <si>
    <t>039-135</t>
  </si>
  <si>
    <t>039-136</t>
  </si>
  <si>
    <t>039-137</t>
  </si>
  <si>
    <t>039-139</t>
  </si>
  <si>
    <t>039-141</t>
  </si>
  <si>
    <t>039-142</t>
  </si>
  <si>
    <t>040-100</t>
  </si>
  <si>
    <t>040-107</t>
  </si>
  <si>
    <t>041-001</t>
  </si>
  <si>
    <t>041-002</t>
  </si>
  <si>
    <t>041-003</t>
  </si>
  <si>
    <t>041-004</t>
  </si>
  <si>
    <t>041-005</t>
  </si>
  <si>
    <t>042-111</t>
  </si>
  <si>
    <t>042-117</t>
  </si>
  <si>
    <t>042-121</t>
  </si>
  <si>
    <t>042-124</t>
  </si>
  <si>
    <t>043-001</t>
  </si>
  <si>
    <t>043-002</t>
  </si>
  <si>
    <t>043-003</t>
  </si>
  <si>
    <t>043-004</t>
  </si>
  <si>
    <t>044-078</t>
  </si>
  <si>
    <t>044-083</t>
  </si>
  <si>
    <t>044-084</t>
  </si>
  <si>
    <t>045-076</t>
  </si>
  <si>
    <t>045-077</t>
  </si>
  <si>
    <t>045-078</t>
  </si>
  <si>
    <t>046-130</t>
  </si>
  <si>
    <t>046-131</t>
  </si>
  <si>
    <t>046-134</t>
  </si>
  <si>
    <t>047-060</t>
  </si>
  <si>
    <t>047-062</t>
  </si>
  <si>
    <t>047-065</t>
  </si>
  <si>
    <t>048-066</t>
  </si>
  <si>
    <t>048-068</t>
  </si>
  <si>
    <t>048-069</t>
  </si>
  <si>
    <t>048-070</t>
  </si>
  <si>
    <t>048-071</t>
  </si>
  <si>
    <t>048-072</t>
  </si>
  <si>
    <t>048-073</t>
  </si>
  <si>
    <t>048-074</t>
  </si>
  <si>
    <t>048-075</t>
  </si>
  <si>
    <t>048-077</t>
  </si>
  <si>
    <t>048-078</t>
  </si>
  <si>
    <t>048-080</t>
  </si>
  <si>
    <t>048-901</t>
  </si>
  <si>
    <t>048-902</t>
  </si>
  <si>
    <t>048-904</t>
  </si>
  <si>
    <t>048-905</t>
  </si>
  <si>
    <t>048-909</t>
  </si>
  <si>
    <t>048-910</t>
  </si>
  <si>
    <t>048-911</t>
  </si>
  <si>
    <t>048-912</t>
  </si>
  <si>
    <t>048-913</t>
  </si>
  <si>
    <t>048-914</t>
  </si>
  <si>
    <t>048-915</t>
  </si>
  <si>
    <t>048-916</t>
  </si>
  <si>
    <t>048-918</t>
  </si>
  <si>
    <t>048-921</t>
  </si>
  <si>
    <t>048-922</t>
  </si>
  <si>
    <t>048-923</t>
  </si>
  <si>
    <t>048-924</t>
  </si>
  <si>
    <t>048-925</t>
  </si>
  <si>
    <t>048-926</t>
  </si>
  <si>
    <t>048-927</t>
  </si>
  <si>
    <t>049-132</t>
  </si>
  <si>
    <t>049-137</t>
  </si>
  <si>
    <t>049-140</t>
  </si>
  <si>
    <t>049-142</t>
  </si>
  <si>
    <t>049-144</t>
  </si>
  <si>
    <t>049-148</t>
  </si>
  <si>
    <t>050-001</t>
  </si>
  <si>
    <t>050-002</t>
  </si>
  <si>
    <t>050-003</t>
  </si>
  <si>
    <t>050-005</t>
  </si>
  <si>
    <t>050-006</t>
  </si>
  <si>
    <t>050-007</t>
  </si>
  <si>
    <t>050-010</t>
  </si>
  <si>
    <t>050-012</t>
  </si>
  <si>
    <t>050-013</t>
  </si>
  <si>
    <t>050-014</t>
  </si>
  <si>
    <t>051-150</t>
  </si>
  <si>
    <t>051-152</t>
  </si>
  <si>
    <t>051-153</t>
  </si>
  <si>
    <t>051-154</t>
  </si>
  <si>
    <t>051-155</t>
  </si>
  <si>
    <t>051-156</t>
  </si>
  <si>
    <t>051-159</t>
  </si>
  <si>
    <t>051-160</t>
  </si>
  <si>
    <t>052-096</t>
  </si>
  <si>
    <t>053-111</t>
  </si>
  <si>
    <t>053-113</t>
  </si>
  <si>
    <t>054-037</t>
  </si>
  <si>
    <t>054-039</t>
  </si>
  <si>
    <t>054-041</t>
  </si>
  <si>
    <t>054-042</t>
  </si>
  <si>
    <t>054-043</t>
  </si>
  <si>
    <t>054-045</t>
  </si>
  <si>
    <t>055-104</t>
  </si>
  <si>
    <t>055-105</t>
  </si>
  <si>
    <t>055-106</t>
  </si>
  <si>
    <t>055-108</t>
  </si>
  <si>
    <t>055-110</t>
  </si>
  <si>
    <t>055-111</t>
  </si>
  <si>
    <t>056-015</t>
  </si>
  <si>
    <t>056-017</t>
  </si>
  <si>
    <t>057-001</t>
  </si>
  <si>
    <t>057-002</t>
  </si>
  <si>
    <t>057-003</t>
  </si>
  <si>
    <t>057-004</t>
  </si>
  <si>
    <t>058-106</t>
  </si>
  <si>
    <t>058-107</t>
  </si>
  <si>
    <t>058-108</t>
  </si>
  <si>
    <t>058-109</t>
  </si>
  <si>
    <t>058-112</t>
  </si>
  <si>
    <t>059-113</t>
  </si>
  <si>
    <t>059-117</t>
  </si>
  <si>
    <t>060-077</t>
  </si>
  <si>
    <t>061-150</t>
  </si>
  <si>
    <t>061-151</t>
  </si>
  <si>
    <t>061-154</t>
  </si>
  <si>
    <t>061-156</t>
  </si>
  <si>
    <t>061-158</t>
  </si>
  <si>
    <t>062-070</t>
  </si>
  <si>
    <t>062-072</t>
  </si>
  <si>
    <t>063-066</t>
  </si>
  <si>
    <t>063-067</t>
  </si>
  <si>
    <t>064-072</t>
  </si>
  <si>
    <t>064-074</t>
  </si>
  <si>
    <t>064-075</t>
  </si>
  <si>
    <t>065-096</t>
  </si>
  <si>
    <t>065-098</t>
  </si>
  <si>
    <t>066-102</t>
  </si>
  <si>
    <t>066-103</t>
  </si>
  <si>
    <t>066-104</t>
  </si>
  <si>
    <t>066-105</t>
  </si>
  <si>
    <t>066-107</t>
  </si>
  <si>
    <t>067-055</t>
  </si>
  <si>
    <t>067-061</t>
  </si>
  <si>
    <t>068-070</t>
  </si>
  <si>
    <t>068-073</t>
  </si>
  <si>
    <t>068-074</t>
  </si>
  <si>
    <t>069-106</t>
  </si>
  <si>
    <t>069-108</t>
  </si>
  <si>
    <t>069-109</t>
  </si>
  <si>
    <t>070-092</t>
  </si>
  <si>
    <t>070-093</t>
  </si>
  <si>
    <t>071-091</t>
  </si>
  <si>
    <t>071-092</t>
  </si>
  <si>
    <t>072-066</t>
  </si>
  <si>
    <t>072-068</t>
  </si>
  <si>
    <t>072-073</t>
  </si>
  <si>
    <t>072-074</t>
  </si>
  <si>
    <t>073-099</t>
  </si>
  <si>
    <t>073-102</t>
  </si>
  <si>
    <t>073-106</t>
  </si>
  <si>
    <t>073-108</t>
  </si>
  <si>
    <t>074-187</t>
  </si>
  <si>
    <t>074-190</t>
  </si>
  <si>
    <t>074-194</t>
  </si>
  <si>
    <t>074-195</t>
  </si>
  <si>
    <t>074-197</t>
  </si>
  <si>
    <t>074-201</t>
  </si>
  <si>
    <t>074-202</t>
  </si>
  <si>
    <t>075-084</t>
  </si>
  <si>
    <t>075-085</t>
  </si>
  <si>
    <t>075-086</t>
  </si>
  <si>
    <t>075-087</t>
  </si>
  <si>
    <t>076-081</t>
  </si>
  <si>
    <t>076-082</t>
  </si>
  <si>
    <t>076-083</t>
  </si>
  <si>
    <t>077-101</t>
  </si>
  <si>
    <t>077-102</t>
  </si>
  <si>
    <t>077-103</t>
  </si>
  <si>
    <t>077-104</t>
  </si>
  <si>
    <t>078-001</t>
  </si>
  <si>
    <t>078-002</t>
  </si>
  <si>
    <t>078-004</t>
  </si>
  <si>
    <t>078-005</t>
  </si>
  <si>
    <t>078-009</t>
  </si>
  <si>
    <t>078-012</t>
  </si>
  <si>
    <t>079-077</t>
  </si>
  <si>
    <t>080-116</t>
  </si>
  <si>
    <t>080-118</t>
  </si>
  <si>
    <t>080-119</t>
  </si>
  <si>
    <t>080-121</t>
  </si>
  <si>
    <t>080-125</t>
  </si>
  <si>
    <t>081-094</t>
  </si>
  <si>
    <t>081-095</t>
  </si>
  <si>
    <t>081-096</t>
  </si>
  <si>
    <t>082-100</t>
  </si>
  <si>
    <t>082-101</t>
  </si>
  <si>
    <t>082-108</t>
  </si>
  <si>
    <t>083-001</t>
  </si>
  <si>
    <t>083-002</t>
  </si>
  <si>
    <t>083-003</t>
  </si>
  <si>
    <t>083-005</t>
  </si>
  <si>
    <t>084-001</t>
  </si>
  <si>
    <t>084-002</t>
  </si>
  <si>
    <t>084-003</t>
  </si>
  <si>
    <t>084-004</t>
  </si>
  <si>
    <t>084-005</t>
  </si>
  <si>
    <t>084-006</t>
  </si>
  <si>
    <t>085-044</t>
  </si>
  <si>
    <t>085-045</t>
  </si>
  <si>
    <t>085-046</t>
  </si>
  <si>
    <t>085-048</t>
  </si>
  <si>
    <t>085-049</t>
  </si>
  <si>
    <t>085-050</t>
  </si>
  <si>
    <t>086-100</t>
  </si>
  <si>
    <t>087-083</t>
  </si>
  <si>
    <t>088-072</t>
  </si>
  <si>
    <t>088-075</t>
  </si>
  <si>
    <t>088-080</t>
  </si>
  <si>
    <t>088-081</t>
  </si>
  <si>
    <t>089-080</t>
  </si>
  <si>
    <t>089-087</t>
  </si>
  <si>
    <t>089-088</t>
  </si>
  <si>
    <t>089-089</t>
  </si>
  <si>
    <t>090-076</t>
  </si>
  <si>
    <t>090-077</t>
  </si>
  <si>
    <t>090-078</t>
  </si>
  <si>
    <t>091-091</t>
  </si>
  <si>
    <t>091-092</t>
  </si>
  <si>
    <t>092-087</t>
  </si>
  <si>
    <t>092-088</t>
  </si>
  <si>
    <t>092-089</t>
  </si>
  <si>
    <t>092-090</t>
  </si>
  <si>
    <t>092-091</t>
  </si>
  <si>
    <t>093-120</t>
  </si>
  <si>
    <t>093-123</t>
  </si>
  <si>
    <t>093-124</t>
  </si>
  <si>
    <t>094-076</t>
  </si>
  <si>
    <t>094-078</t>
  </si>
  <si>
    <t>094-083</t>
  </si>
  <si>
    <t>094-086</t>
  </si>
  <si>
    <t>094-087</t>
  </si>
  <si>
    <t>095-059</t>
  </si>
  <si>
    <t>096-088</t>
  </si>
  <si>
    <t>096-089</t>
  </si>
  <si>
    <t>096-090</t>
  </si>
  <si>
    <t>096-091</t>
  </si>
  <si>
    <t>096-092</t>
  </si>
  <si>
    <t>096-093</t>
  </si>
  <si>
    <t>096-094</t>
  </si>
  <si>
    <t>096-095</t>
  </si>
  <si>
    <t>096-098</t>
  </si>
  <si>
    <t>096-099</t>
  </si>
  <si>
    <t>096-101</t>
  </si>
  <si>
    <t>096-102</t>
  </si>
  <si>
    <t>096-103</t>
  </si>
  <si>
    <t>096-104</t>
  </si>
  <si>
    <t>096-106</t>
  </si>
  <si>
    <t>096-107</t>
  </si>
  <si>
    <t>096-109</t>
  </si>
  <si>
    <t>096-110</t>
  </si>
  <si>
    <t>096-111</t>
  </si>
  <si>
    <t>096-112</t>
  </si>
  <si>
    <t>096-113</t>
  </si>
  <si>
    <t>096-114</t>
  </si>
  <si>
    <t>096-119</t>
  </si>
  <si>
    <t>096-121</t>
  </si>
  <si>
    <t>097-119</t>
  </si>
  <si>
    <t>097-129</t>
  </si>
  <si>
    <t>097-130</t>
  </si>
  <si>
    <t>097-131</t>
  </si>
  <si>
    <t>098-080</t>
  </si>
  <si>
    <t>099-082</t>
  </si>
  <si>
    <t>100-059</t>
  </si>
  <si>
    <t>100-060</t>
  </si>
  <si>
    <t>100-061</t>
  </si>
  <si>
    <t>100-062</t>
  </si>
  <si>
    <t>100-063</t>
  </si>
  <si>
    <t>100-065</t>
  </si>
  <si>
    <t>101-105</t>
  </si>
  <si>
    <t>101-107</t>
  </si>
  <si>
    <t>102-081</t>
  </si>
  <si>
    <t>102-085</t>
  </si>
  <si>
    <t>103-127</t>
  </si>
  <si>
    <t>103-128</t>
  </si>
  <si>
    <t>103-129</t>
  </si>
  <si>
    <t>103-130</t>
  </si>
  <si>
    <t>103-131</t>
  </si>
  <si>
    <t>103-132</t>
  </si>
  <si>
    <t>103-135</t>
  </si>
  <si>
    <t>104-041</t>
  </si>
  <si>
    <t>104-042</t>
  </si>
  <si>
    <t>104-043</t>
  </si>
  <si>
    <t>104-044</t>
  </si>
  <si>
    <t>104-045</t>
  </si>
  <si>
    <t>105-123</t>
  </si>
  <si>
    <t>105-124</t>
  </si>
  <si>
    <t>105-125</t>
  </si>
  <si>
    <t>106-001</t>
  </si>
  <si>
    <t>106-003</t>
  </si>
  <si>
    <t>106-004</t>
  </si>
  <si>
    <t>106-005</t>
  </si>
  <si>
    <t>107-152</t>
  </si>
  <si>
    <t>107-153</t>
  </si>
  <si>
    <t>107-154</t>
  </si>
  <si>
    <t>107-155</t>
  </si>
  <si>
    <t>107-156</t>
  </si>
  <si>
    <t>108-142</t>
  </si>
  <si>
    <t>108-143</t>
  </si>
  <si>
    <t>108-144</t>
  </si>
  <si>
    <t>108-147</t>
  </si>
  <si>
    <t>109-002</t>
  </si>
  <si>
    <t>109-003</t>
  </si>
  <si>
    <t>110-014</t>
  </si>
  <si>
    <t>110-029</t>
  </si>
  <si>
    <t>110-031</t>
  </si>
  <si>
    <t>111-086</t>
  </si>
  <si>
    <t>111-087</t>
  </si>
  <si>
    <t>112-099</t>
  </si>
  <si>
    <t>112-101</t>
  </si>
  <si>
    <t>112-102</t>
  </si>
  <si>
    <t>112-103</t>
  </si>
  <si>
    <t>113-001</t>
  </si>
  <si>
    <t>114-112</t>
  </si>
  <si>
    <t>114-113</t>
  </si>
  <si>
    <t>114-114</t>
  </si>
  <si>
    <t>114-115</t>
  </si>
  <si>
    <t>115-115</t>
  </si>
  <si>
    <t>115-901</t>
  </si>
  <si>
    <t>115-902</t>
  </si>
  <si>
    <t>115-903</t>
  </si>
  <si>
    <t>115-906</t>
  </si>
  <si>
    <t>115-911</t>
  </si>
  <si>
    <t>115-912</t>
  </si>
  <si>
    <t>115-913</t>
  </si>
  <si>
    <t>115-914</t>
  </si>
  <si>
    <t>115-915</t>
  </si>
  <si>
    <t>115-916</t>
  </si>
  <si>
    <t>115-918</t>
  </si>
  <si>
    <t>115-919</t>
  </si>
  <si>
    <t>115-920</t>
  </si>
  <si>
    <t>115-921</t>
  </si>
  <si>
    <t>115-922</t>
  </si>
  <si>
    <t>347-347</t>
  </si>
  <si>
    <t>002-090</t>
  </si>
  <si>
    <t>005-127</t>
  </si>
  <si>
    <t>007-126</t>
  </si>
  <si>
    <t>013-057</t>
  </si>
  <si>
    <t>013-058</t>
  </si>
  <si>
    <t>013-060</t>
  </si>
  <si>
    <t>013-062</t>
  </si>
  <si>
    <t>016-097</t>
  </si>
  <si>
    <t>019-140</t>
  </si>
  <si>
    <t>019-147</t>
  </si>
  <si>
    <t>023-099</t>
  </si>
  <si>
    <t>024-091</t>
  </si>
  <si>
    <t>027-055</t>
  </si>
  <si>
    <t>033-091</t>
  </si>
  <si>
    <t>033-092</t>
  </si>
  <si>
    <t>033-093</t>
  </si>
  <si>
    <t>033-094</t>
  </si>
  <si>
    <t>034-121</t>
  </si>
  <si>
    <t>034-122</t>
  </si>
  <si>
    <t>036-123</t>
  </si>
  <si>
    <t>036-133</t>
  </si>
  <si>
    <t>036-134</t>
  </si>
  <si>
    <t>036-135</t>
  </si>
  <si>
    <t>040-101</t>
  </si>
  <si>
    <t>040-103</t>
  </si>
  <si>
    <t>040-104</t>
  </si>
  <si>
    <t>042-113</t>
  </si>
  <si>
    <t>042-118</t>
  </si>
  <si>
    <t>042-119</t>
  </si>
  <si>
    <t>046-128</t>
  </si>
  <si>
    <t>046-132</t>
  </si>
  <si>
    <t>046-135</t>
  </si>
  <si>
    <t>046-137</t>
  </si>
  <si>
    <t>046-140</t>
  </si>
  <si>
    <t>047-064</t>
  </si>
  <si>
    <t>049-135</t>
  </si>
  <si>
    <t>050-009</t>
  </si>
  <si>
    <t>053-112</t>
  </si>
  <si>
    <t>053-114</t>
  </si>
  <si>
    <t>059-114</t>
  </si>
  <si>
    <t>061-157</t>
  </si>
  <si>
    <t>068-071</t>
  </si>
  <si>
    <t>068-072</t>
  </si>
  <si>
    <t>068-075</t>
  </si>
  <si>
    <t>069-104</t>
  </si>
  <si>
    <t>069-107</t>
  </si>
  <si>
    <t>073-105</t>
  </si>
  <si>
    <t>077-100</t>
  </si>
  <si>
    <t>078-003</t>
  </si>
  <si>
    <t>079-078</t>
  </si>
  <si>
    <t>080-122</t>
  </si>
  <si>
    <t>081-097</t>
  </si>
  <si>
    <t>082-105</t>
  </si>
  <si>
    <t>085-043</t>
  </si>
  <si>
    <t>088-073</t>
  </si>
  <si>
    <t>090-075</t>
  </si>
  <si>
    <t>091-093</t>
  </si>
  <si>
    <t>091-095</t>
  </si>
  <si>
    <t>093-121</t>
  </si>
  <si>
    <t>097-116</t>
  </si>
  <si>
    <t>097-118</t>
  </si>
  <si>
    <t>097-122</t>
  </si>
  <si>
    <t>097-127</t>
  </si>
  <si>
    <t>099-078</t>
  </si>
  <si>
    <t>100-064</t>
  </si>
  <si>
    <t>106-002</t>
  </si>
  <si>
    <t>106-006</t>
  </si>
  <si>
    <t>106-008</t>
  </si>
  <si>
    <t>107-151</t>
  </si>
  <si>
    <t>107-158</t>
  </si>
  <si>
    <t>110-030</t>
  </si>
  <si>
    <t>114-116</t>
  </si>
  <si>
    <t>115-923</t>
  </si>
  <si>
    <t>115-924</t>
  </si>
  <si>
    <t>ADAIR CO. R-I</t>
  </si>
  <si>
    <t xml:space="preserve"> </t>
  </si>
  <si>
    <t>*</t>
  </si>
  <si>
    <t>KIRKSVILLE R-III</t>
  </si>
  <si>
    <t>ADAIR CO. R-II</t>
  </si>
  <si>
    <t>NORTH ANDREW CO. R-VI</t>
  </si>
  <si>
    <t>AVENUE CITY R-IX</t>
  </si>
  <si>
    <t>SAVANNAH R-III</t>
  </si>
  <si>
    <t>TARKIO R-I</t>
  </si>
  <si>
    <t>ROCK PORT R-II</t>
  </si>
  <si>
    <t>FAIRFAX R-III</t>
  </si>
  <si>
    <t>COMMUNITY R-VI</t>
  </si>
  <si>
    <t>VAN-FAR R-I</t>
  </si>
  <si>
    <t>MEXICO 59</t>
  </si>
  <si>
    <t>WHEATON R-III</t>
  </si>
  <si>
    <t>SOUTHWEST R-V</t>
  </si>
  <si>
    <t>EXETER R-VI</t>
  </si>
  <si>
    <t>CASSVILLE R-IV</t>
  </si>
  <si>
    <t>PURDY R-II</t>
  </si>
  <si>
    <t>SHELL KNOB 78</t>
  </si>
  <si>
    <t>MONETT R-I</t>
  </si>
  <si>
    <t>LIBERAL R-II</t>
  </si>
  <si>
    <t>GOLDEN CITY R-III</t>
  </si>
  <si>
    <t>LAMAR R-I</t>
  </si>
  <si>
    <t>MIAMI R-I</t>
  </si>
  <si>
    <t>BALLARD R-II</t>
  </si>
  <si>
    <t>ADRIAN R-III</t>
  </si>
  <si>
    <t>RICH HILL R-IV</t>
  </si>
  <si>
    <t>HUME R-VIII</t>
  </si>
  <si>
    <t>HUDSON R-IX</t>
  </si>
  <si>
    <t>BUTLER R-V</t>
  </si>
  <si>
    <t>LINCOLN R-II</t>
  </si>
  <si>
    <t>WARSAW R-IX</t>
  </si>
  <si>
    <t>COLE CAMP R-I</t>
  </si>
  <si>
    <t>MEADOW HEIGHTS R-II</t>
  </si>
  <si>
    <t>LEOPOLD R-III</t>
  </si>
  <si>
    <t>ZALMA R-V</t>
  </si>
  <si>
    <t>WOODLAND R-IV</t>
  </si>
  <si>
    <t>SOUTHERN BOONE CO. R-I</t>
  </si>
  <si>
    <t>HALLSVILLE R-IV</t>
  </si>
  <si>
    <t>STURGEON R-V</t>
  </si>
  <si>
    <t>CENTRALIA R-VI</t>
  </si>
  <si>
    <t>HARRISBURG R-VIII</t>
  </si>
  <si>
    <t>COLUMBIA 93</t>
  </si>
  <si>
    <t>EAST BUCHANAN CO. C-1</t>
  </si>
  <si>
    <t>MID-BUCHANAN CO. R-V</t>
  </si>
  <si>
    <t>BUCHANAN CO. R-IV</t>
  </si>
  <si>
    <t>ST. JOSEPH</t>
  </si>
  <si>
    <t>NEELYVILLE R-IV</t>
  </si>
  <si>
    <t>POPLAR BLUFF R-I</t>
  </si>
  <si>
    <t>TWIN RIVERS R-X</t>
  </si>
  <si>
    <t>BRECKENRIDGE R-I</t>
  </si>
  <si>
    <t>HAMILTON R-II</t>
  </si>
  <si>
    <t>NEW YORK R-IV</t>
  </si>
  <si>
    <t>COWGILL R-VI</t>
  </si>
  <si>
    <t>POLO R-VII</t>
  </si>
  <si>
    <t>MIRABILE C-1</t>
  </si>
  <si>
    <t>BRAYMER C-4</t>
  </si>
  <si>
    <t>KINGSTON 42</t>
  </si>
  <si>
    <t>NORTH CALLAWAY CO. R-I</t>
  </si>
  <si>
    <t>NEW BLOOMFIELD R-III</t>
  </si>
  <si>
    <t>FULTON 58</t>
  </si>
  <si>
    <t>SOUTH CALLAWAY CO. R-II</t>
  </si>
  <si>
    <t>STOUTLAND R-II</t>
  </si>
  <si>
    <t>CAMDENTON R-III</t>
  </si>
  <si>
    <t>CLIMAX SPRINGS R-IV</t>
  </si>
  <si>
    <t>MACKS CREEK R-V</t>
  </si>
  <si>
    <t>JACKSON R-II</t>
  </si>
  <si>
    <t>DELTA R-V</t>
  </si>
  <si>
    <t>OAK RIDGE R-VI</t>
  </si>
  <si>
    <t>CAPE GIRARDEAU 63</t>
  </si>
  <si>
    <t>NELL HOLCOMB R-IV</t>
  </si>
  <si>
    <t>HALE R-I</t>
  </si>
  <si>
    <t>TINA-AVALON R-II</t>
  </si>
  <si>
    <t>BOSWORTH R-V</t>
  </si>
  <si>
    <t>CARROLLTON R-VII</t>
  </si>
  <si>
    <t>NORBORNE R-VIII</t>
  </si>
  <si>
    <t>EAST CARTER CO. R-II</t>
  </si>
  <si>
    <t>VAN BUREN R-I</t>
  </si>
  <si>
    <t>ARCHIE R-V</t>
  </si>
  <si>
    <t>STRASBURG C-3</t>
  </si>
  <si>
    <t>RAYMORE-PECULIAR R-II</t>
  </si>
  <si>
    <t>SHERWOOD CASS R-VIII</t>
  </si>
  <si>
    <t>EAST LYNNE 40</t>
  </si>
  <si>
    <t>PLEASANT HILL R-III</t>
  </si>
  <si>
    <t>HARRISONVILLE R-IX</t>
  </si>
  <si>
    <t>DREXEL R-IV</t>
  </si>
  <si>
    <t>MIDWAY R-I</t>
  </si>
  <si>
    <t>BELTON 124</t>
  </si>
  <si>
    <t>BELTON FEDERAL LANDS</t>
  </si>
  <si>
    <t>STOCKTON R-I</t>
  </si>
  <si>
    <t>EL DORADO SPRINGS R-II</t>
  </si>
  <si>
    <t>NORTHWESTERN R-I</t>
  </si>
  <si>
    <t>BRUNSWICK R-II</t>
  </si>
  <si>
    <t>KEYTESVILLE R-III</t>
  </si>
  <si>
    <t>SALISBURY R-IV</t>
  </si>
  <si>
    <t>CHADWICK R-I</t>
  </si>
  <si>
    <t>NIXA PUBLIC SCHOOLS</t>
  </si>
  <si>
    <t>SPARTA R-III</t>
  </si>
  <si>
    <t>BILLINGS R-IV</t>
  </si>
  <si>
    <t>CLEVER R-V</t>
  </si>
  <si>
    <t>OZARK R-VI</t>
  </si>
  <si>
    <t>SPOKANE R-VII</t>
  </si>
  <si>
    <t>CLARK CO. R-I</t>
  </si>
  <si>
    <t>KEARNEY R-I</t>
  </si>
  <si>
    <t>SMITHVILLE R-II</t>
  </si>
  <si>
    <t>EXCELSIOR SPRINGS 40</t>
  </si>
  <si>
    <t>LIBERTY 53</t>
  </si>
  <si>
    <t>MISSOURI CITY 56</t>
  </si>
  <si>
    <t>NORTH KANSAS CITY 74</t>
  </si>
  <si>
    <t>CAMERON R-I</t>
  </si>
  <si>
    <t>LATHROP R-II</t>
  </si>
  <si>
    <t>CLINTON CO. R-III</t>
  </si>
  <si>
    <t>COLE CO. R-I</t>
  </si>
  <si>
    <t>BLAIR OAKS R-II</t>
  </si>
  <si>
    <t>COLE CO. R-V</t>
  </si>
  <si>
    <t>JEFFERSON CITY</t>
  </si>
  <si>
    <t>BLACKWATER R-II</t>
  </si>
  <si>
    <t>COOPER CO. R-IV</t>
  </si>
  <si>
    <t>PRAIRIE HOME R-V</t>
  </si>
  <si>
    <t>OTTERVILLE R-VI</t>
  </si>
  <si>
    <t>PILOT GROVE C-4</t>
  </si>
  <si>
    <t>BOONVILLE R-I</t>
  </si>
  <si>
    <t>CRAWFORD CO. R-I</t>
  </si>
  <si>
    <t>CRAWFORD CO. R-II</t>
  </si>
  <si>
    <t>STEELVILLE R-III</t>
  </si>
  <si>
    <t>LOCKWOOD R-I</t>
  </si>
  <si>
    <t>DADEVILLE R-II</t>
  </si>
  <si>
    <t>EVERTON R-III</t>
  </si>
  <si>
    <t>GREENFIELD R-IV</t>
  </si>
  <si>
    <t>DALLAS CO. R-I</t>
  </si>
  <si>
    <t>PATTONSBURG R-II</t>
  </si>
  <si>
    <t>WINSTON R-VI</t>
  </si>
  <si>
    <t>NORTH DAVIESS R-III</t>
  </si>
  <si>
    <t>GALLATIN R-V</t>
  </si>
  <si>
    <t>TRI-COUNTY R-VII</t>
  </si>
  <si>
    <t>OSBORN R-O</t>
  </si>
  <si>
    <t>MAYSVILLE R-I</t>
  </si>
  <si>
    <t>UNION STAR R-II</t>
  </si>
  <si>
    <t>STEWARTSVILLE C-2</t>
  </si>
  <si>
    <t>SALEM R-80</t>
  </si>
  <si>
    <t>OAK HILL R-I</t>
  </si>
  <si>
    <t>GREEN FOREST R-II</t>
  </si>
  <si>
    <t>DENT-PHELPS R-III</t>
  </si>
  <si>
    <t>NORTH WOOD R-IV</t>
  </si>
  <si>
    <t>SKYLINE R-II</t>
  </si>
  <si>
    <t>PLAINVIEW R-VIII</t>
  </si>
  <si>
    <t>AVA R-I</t>
  </si>
  <si>
    <t>MALDEN R-I</t>
  </si>
  <si>
    <t>CAMPBELL R-II</t>
  </si>
  <si>
    <t>HOLCOMB R-III</t>
  </si>
  <si>
    <t>CLARKTON C-4</t>
  </si>
  <si>
    <t>SENATH-HORNERSVILLE C-8</t>
  </si>
  <si>
    <t>SOUTHLAND C-9</t>
  </si>
  <si>
    <t>KENNETT 39</t>
  </si>
  <si>
    <t>FRANKLIN CO. R-II</t>
  </si>
  <si>
    <t>MERAMEC VALLEY R-III</t>
  </si>
  <si>
    <t>UNION R-XI</t>
  </si>
  <si>
    <t>LONEDELL R-XIV</t>
  </si>
  <si>
    <t>SPRING BLUFF R-XV</t>
  </si>
  <si>
    <t>STRAIN-JAPAN R-XVI</t>
  </si>
  <si>
    <t>ST. CLAIR R-XIII</t>
  </si>
  <si>
    <t>SULLIVAN C-2</t>
  </si>
  <si>
    <t>NEW HAVEN</t>
  </si>
  <si>
    <t>WASHINGTON</t>
  </si>
  <si>
    <t>GASCONADE CO. R-II</t>
  </si>
  <si>
    <t>GASCONADE CO. R-I</t>
  </si>
  <si>
    <t>KING CITY R-I</t>
  </si>
  <si>
    <t>STANBERRY R-II</t>
  </si>
  <si>
    <t>ALBANY R-III</t>
  </si>
  <si>
    <t>WILLARD R-II</t>
  </si>
  <si>
    <t>REPUBLIC R-III</t>
  </si>
  <si>
    <t>ASH GROVE R-IV</t>
  </si>
  <si>
    <t>WALNUT GROVE R-V</t>
  </si>
  <si>
    <t>STRAFFORD R-VI</t>
  </si>
  <si>
    <t>LOGAN-ROGERSVILLE R-VIII</t>
  </si>
  <si>
    <t>SPRINGFIELD R-XII</t>
  </si>
  <si>
    <t>FAIR GROVE R-X</t>
  </si>
  <si>
    <t>GRUNDY CO R-V</t>
  </si>
  <si>
    <t>SPICKARD R-II</t>
  </si>
  <si>
    <t>PLEASANT VIEW R-VI</t>
  </si>
  <si>
    <t>LAREDO R-VII</t>
  </si>
  <si>
    <t>TRENTON R-IX</t>
  </si>
  <si>
    <t>CAINSVILLE R-I</t>
  </si>
  <si>
    <t>SOUTH HARRISON CO. R-II</t>
  </si>
  <si>
    <t>NORTH HARRISON R-III</t>
  </si>
  <si>
    <t>GILMAN CITY R-IV</t>
  </si>
  <si>
    <t>RIDGEWAY R-V</t>
  </si>
  <si>
    <t>HENRY CO. R-I</t>
  </si>
  <si>
    <t>SHAWNEE R-III</t>
  </si>
  <si>
    <t>CALHOUN R-VIII</t>
  </si>
  <si>
    <t>LEESVILLE R-IX</t>
  </si>
  <si>
    <t>DAVIS R-XII</t>
  </si>
  <si>
    <t>MONTROSE R-XIV</t>
  </si>
  <si>
    <t>CLINTON</t>
  </si>
  <si>
    <t>HICKORY CO. R-I</t>
  </si>
  <si>
    <t>WHEATLAND R-II</t>
  </si>
  <si>
    <t>WEAUBLEAU R-III</t>
  </si>
  <si>
    <t>HERMITAGE R-IV</t>
  </si>
  <si>
    <t>CRAIG R-III</t>
  </si>
  <si>
    <t>MOUND CITY R-II</t>
  </si>
  <si>
    <t>SOUTH HOLT CO. R-I</t>
  </si>
  <si>
    <t>NEW FRANKLIN R-I</t>
  </si>
  <si>
    <t>FAYETTE R-III</t>
  </si>
  <si>
    <t>GLASGOW</t>
  </si>
  <si>
    <t>HOWELL VALLEY R-I</t>
  </si>
  <si>
    <t>MOUNTAIN VIEW-BIRCH TREE R-III</t>
  </si>
  <si>
    <t>WILLOW SPRINGS R-IV</t>
  </si>
  <si>
    <t>RICHARDS R-V</t>
  </si>
  <si>
    <t>WEST PLAINS R-VII</t>
  </si>
  <si>
    <t>GLENWOOD R-VIII</t>
  </si>
  <si>
    <t>JUNCTION HILL C-12</t>
  </si>
  <si>
    <t>FAIRVIEW R-XI</t>
  </si>
  <si>
    <t>SOUTH IRON CO. R-I</t>
  </si>
  <si>
    <t>ARCADIA VALLEY R-II</t>
  </si>
  <si>
    <t>BELLEVIEW R-III</t>
  </si>
  <si>
    <t>IRON CO. C-4</t>
  </si>
  <si>
    <t>FORT OSAGE R-I</t>
  </si>
  <si>
    <t>BLUE SPRINGS R-IV</t>
  </si>
  <si>
    <t>GRAIN VALLEY R-V</t>
  </si>
  <si>
    <t>OAK GROVE R-VI</t>
  </si>
  <si>
    <t>LEE'S SUMMIT R-VII</t>
  </si>
  <si>
    <t>HICKMAN MILLS C-1</t>
  </si>
  <si>
    <t>RAYTOWN C-2</t>
  </si>
  <si>
    <t>GRANDVIEW C-4</t>
  </si>
  <si>
    <t>LONE JACK C-6</t>
  </si>
  <si>
    <t>INDEPENDENCE 30</t>
  </si>
  <si>
    <t>KANSAS CITY 33</t>
  </si>
  <si>
    <t>CENTER 58</t>
  </si>
  <si>
    <t>UNIVERSITY ACADEMY</t>
  </si>
  <si>
    <t>ALTA VISTA CHARTER SCH.</t>
  </si>
  <si>
    <t>HOGAN PREPARATORY ACADEMY</t>
  </si>
  <si>
    <t>GENESIS SCHOOL INC</t>
  </si>
  <si>
    <t>ALLEN VILLAGE</t>
  </si>
  <si>
    <t>LEE A. TOLBERT COM. ACADEMY</t>
  </si>
  <si>
    <t>B. BANNEKER CHARTER ACADEMY</t>
  </si>
  <si>
    <t>DELLA LAMB ELEMENTARY</t>
  </si>
  <si>
    <t>GORDON PARKS ELEM.</t>
  </si>
  <si>
    <t>ACADEMIE LAFAYETTE</t>
  </si>
  <si>
    <t>SCUOLA VITA NUOVA</t>
  </si>
  <si>
    <t>BROOKSIDE CHARTER SCH</t>
  </si>
  <si>
    <t xml:space="preserve">KIPP: ENDEAVOR ACADEMY </t>
  </si>
  <si>
    <t>PATHWAY ACADEMY</t>
  </si>
  <si>
    <t>FRONTIER SCHOOL OF INNOVATION</t>
  </si>
  <si>
    <t>DELASALLE CHARTER SCHOOL</t>
  </si>
  <si>
    <t>EWING MARION KAUFFMAN SCHOOL</t>
  </si>
  <si>
    <t>HOPE LEADERSHIP ACADEMY</t>
  </si>
  <si>
    <t>CROSSROADS ACAD OF KANSAS CITY</t>
  </si>
  <si>
    <t>ACADEMY FOR INTEGRATED ARTS</t>
  </si>
  <si>
    <t>CARL JUNCTION R-I</t>
  </si>
  <si>
    <t>AVILLA R-XIII</t>
  </si>
  <si>
    <t>JASPER CO. R-V</t>
  </si>
  <si>
    <t>SARCOXIE R-II</t>
  </si>
  <si>
    <t>CARTHAGE R-IX</t>
  </si>
  <si>
    <t>WEBB CITY R-VII</t>
  </si>
  <si>
    <t>JOPLIN SCHOOLS</t>
  </si>
  <si>
    <t>NORTHWEST R-I</t>
  </si>
  <si>
    <t>GRANDVIEW R-II</t>
  </si>
  <si>
    <t>HILLSBORO R-III</t>
  </si>
  <si>
    <t>DUNKLIN R-V</t>
  </si>
  <si>
    <t>FESTUS R-VI</t>
  </si>
  <si>
    <t>JEFFERSON CO. R-VII</t>
  </si>
  <si>
    <t>SUNRISE R-IX</t>
  </si>
  <si>
    <t>WINDSOR C-1</t>
  </si>
  <si>
    <t>FOX C-6</t>
  </si>
  <si>
    <t>CRYSTAL CITY 47</t>
  </si>
  <si>
    <t>DESOTO 73</t>
  </si>
  <si>
    <t>KINGSVILLE R-I</t>
  </si>
  <si>
    <t>HOLDEN R-III</t>
  </si>
  <si>
    <t>CHILHOWEE R-IV</t>
  </si>
  <si>
    <t>JOHNSON CO. R-VII</t>
  </si>
  <si>
    <t>KNOB NOSTER R-VIII</t>
  </si>
  <si>
    <t>LEETON R-X</t>
  </si>
  <si>
    <t>WARRENSBURG R-VI</t>
  </si>
  <si>
    <t>KNOB NOSTER FEDERAL LANDS</t>
  </si>
  <si>
    <t>KNOX CO. R-I</t>
  </si>
  <si>
    <t>LACLEDE CO. R-I</t>
  </si>
  <si>
    <t>GASCONADE C-4</t>
  </si>
  <si>
    <t>LEBANON R-III</t>
  </si>
  <si>
    <t>LACLEDE CO. C-5</t>
  </si>
  <si>
    <t>CONCORDIA R-II</t>
  </si>
  <si>
    <t>LAFAYETTE CO. C-1</t>
  </si>
  <si>
    <t>ODESSA R-VII</t>
  </si>
  <si>
    <t>SANTA FE R-X</t>
  </si>
  <si>
    <t>WELLINGTON-NAPOLEON R-IX</t>
  </si>
  <si>
    <t>LEXINGTON R-V</t>
  </si>
  <si>
    <t>MILLER R-II</t>
  </si>
  <si>
    <t>PIERCE CITY R-VI</t>
  </si>
  <si>
    <t>MARIONVILLE R-IX</t>
  </si>
  <si>
    <t>MT. VERNON R-V</t>
  </si>
  <si>
    <t>AURORA R-VIII</t>
  </si>
  <si>
    <t>VERONA R-VII</t>
  </si>
  <si>
    <t>CANTON R-V</t>
  </si>
  <si>
    <t>LEWIS CO. C-1</t>
  </si>
  <si>
    <t>SILEX R-I</t>
  </si>
  <si>
    <t>ELSBERRY R-II</t>
  </si>
  <si>
    <t>TROY R-III</t>
  </si>
  <si>
    <t>WINFIELD R-IV</t>
  </si>
  <si>
    <t>LINN CO. R-I</t>
  </si>
  <si>
    <t>BUCKLIN R-II</t>
  </si>
  <si>
    <t>MEADVILLE R-IV</t>
  </si>
  <si>
    <t>MARCELINE R-V</t>
  </si>
  <si>
    <t>BROOKFIELD R-III</t>
  </si>
  <si>
    <t>SOUTHWEST LIVINGSTON CO. R-I</t>
  </si>
  <si>
    <t>LIVINGSTON CO. R-III</t>
  </si>
  <si>
    <t>CHILLICOTHE R-II</t>
  </si>
  <si>
    <t>MCDONALD CO. R-I</t>
  </si>
  <si>
    <t>ATLANTA C-3</t>
  </si>
  <si>
    <t>BEVIER C-4</t>
  </si>
  <si>
    <t>LA PLATA R-II</t>
  </si>
  <si>
    <t>MACON CO. R-I</t>
  </si>
  <si>
    <t>CALLAO C-8</t>
  </si>
  <si>
    <t>MACON CO. R-IV</t>
  </si>
  <si>
    <t>MARQUAND-ZION R-VI</t>
  </si>
  <si>
    <t>FREDERICKTOWN R-I</t>
  </si>
  <si>
    <t>MARIES CO. R-I</t>
  </si>
  <si>
    <t>MARIES CO. R-II</t>
  </si>
  <si>
    <t>MARION CO. R-II</t>
  </si>
  <si>
    <t>PALMYRA R-I</t>
  </si>
  <si>
    <t>HANNIBAL 60</t>
  </si>
  <si>
    <t>NORTH MERCER CO. R-III</t>
  </si>
  <si>
    <t>PRINCETON R-V</t>
  </si>
  <si>
    <t>ELDON R-I</t>
  </si>
  <si>
    <t>MILLER CO. R-III</t>
  </si>
  <si>
    <t>ST. ELIZABETH R-IV</t>
  </si>
  <si>
    <t>SCHOOL OF THE OSAGE</t>
  </si>
  <si>
    <t>IBERIA R-V</t>
  </si>
  <si>
    <t>EAST PRAIRIE R-II</t>
  </si>
  <si>
    <t>CHARLESTON R-I</t>
  </si>
  <si>
    <t>MONITEAU CO. R-I</t>
  </si>
  <si>
    <t>HIGH POINT R-III</t>
  </si>
  <si>
    <t>MONITEAU CO. R-V</t>
  </si>
  <si>
    <t>TIPTON R-VI</t>
  </si>
  <si>
    <t>JAMESTOWN C-1</t>
  </si>
  <si>
    <t>CLARKSBURG C-2</t>
  </si>
  <si>
    <t>MIDDLE GROVE C-1</t>
  </si>
  <si>
    <t>MONROE CITY R-I</t>
  </si>
  <si>
    <t>HOLLIDAY C-2</t>
  </si>
  <si>
    <t>MADISON C-3</t>
  </si>
  <si>
    <t>PARIS R-II</t>
  </si>
  <si>
    <t>WELLSVILLE MIDDLETOWN R-I</t>
  </si>
  <si>
    <t>MONTGOMERY CO. R-II</t>
  </si>
  <si>
    <t>MORGAN CO. R-I</t>
  </si>
  <si>
    <t>MORGAN CO. R-II</t>
  </si>
  <si>
    <t>RISCO R-II</t>
  </si>
  <si>
    <t>PORTAGEVILLE</t>
  </si>
  <si>
    <t>GIDEON 37</t>
  </si>
  <si>
    <t>NEW MADRID CO. R-I</t>
  </si>
  <si>
    <t>EAST NEWTON CO. R-VI</t>
  </si>
  <si>
    <t>DIAMOND R-IV</t>
  </si>
  <si>
    <t>WESTVIEW C-6</t>
  </si>
  <si>
    <t>SENECA R-VII</t>
  </si>
  <si>
    <t>NEOSHO R-V</t>
  </si>
  <si>
    <t>NODAWAY-HOLT R-VII</t>
  </si>
  <si>
    <t>WEST NODAWAY CO. R-I</t>
  </si>
  <si>
    <t>NORTHEAST NODAWAY CO. R-V</t>
  </si>
  <si>
    <t>JEFFERSON C-123</t>
  </si>
  <si>
    <t>NORTH NODAWAY CO. R-VI</t>
  </si>
  <si>
    <t>MARYVILLE R-II</t>
  </si>
  <si>
    <t>SOUTH NODAWAY CO. R-IV</t>
  </si>
  <si>
    <t>COUCH R-I</t>
  </si>
  <si>
    <t>THAYER R-II</t>
  </si>
  <si>
    <t>OREGON-HOWELL R-III</t>
  </si>
  <si>
    <t>ALTON R-IV</t>
  </si>
  <si>
    <t>OSAGE CO. R-I</t>
  </si>
  <si>
    <t>OSAGE CO. R-II</t>
  </si>
  <si>
    <t>OSAGE CO. R-III</t>
  </si>
  <si>
    <t>THORNFIELD R-I</t>
  </si>
  <si>
    <t>BAKERSFIELD R-IV</t>
  </si>
  <si>
    <t>GAINESVILLE R-V</t>
  </si>
  <si>
    <t>DORA R-III</t>
  </si>
  <si>
    <t>LUTIE R-VI</t>
  </si>
  <si>
    <t>NORTH PEMISCOT CO. R-I</t>
  </si>
  <si>
    <t>HAYTI R-II</t>
  </si>
  <si>
    <t>PEMISCOT CO. R-III</t>
  </si>
  <si>
    <t>COOTER R-IV</t>
  </si>
  <si>
    <t>SOUTH PEMISCOT CO. R-V</t>
  </si>
  <si>
    <t>DELTA C-7</t>
  </si>
  <si>
    <t>CARUTHERSVILLE 18</t>
  </si>
  <si>
    <t>PERRY CO. 32</t>
  </si>
  <si>
    <t>ALTENBURG 48</t>
  </si>
  <si>
    <t>PETTIS CO. R-V</t>
  </si>
  <si>
    <t>LA MONTE R-IV</t>
  </si>
  <si>
    <t>SMITHTON R-VI</t>
  </si>
  <si>
    <t>GREEN RIDGE R-VIII</t>
  </si>
  <si>
    <t>PETTIS CO. R-XII</t>
  </si>
  <si>
    <t>SEDALIA 200</t>
  </si>
  <si>
    <t>ST. JAMES R-I</t>
  </si>
  <si>
    <t>NEWBURG R-II</t>
  </si>
  <si>
    <t>ROLLA 31</t>
  </si>
  <si>
    <t>PHELPS CO. R-III</t>
  </si>
  <si>
    <t>BOWLING GREEN R-I</t>
  </si>
  <si>
    <t>PIKE CO. R-III</t>
  </si>
  <si>
    <t>BONCL R-X</t>
  </si>
  <si>
    <t>LOUISIANA R-II</t>
  </si>
  <si>
    <t>NORTH PLATTE CO. R-I</t>
  </si>
  <si>
    <t>WEST PLATTE CO. R-II</t>
  </si>
  <si>
    <t>PLATTE CO. R-III</t>
  </si>
  <si>
    <t>PARK HILL</t>
  </si>
  <si>
    <t>BOLIVAR R-I</t>
  </si>
  <si>
    <t>FAIR PLAY R-II</t>
  </si>
  <si>
    <t>HALFWAY R-III</t>
  </si>
  <si>
    <t>HUMANSVILLE R-IV</t>
  </si>
  <si>
    <t>MARION C. EARLY R-V</t>
  </si>
  <si>
    <t>PLEASANT HOPE R-VI</t>
  </si>
  <si>
    <t>SWEDEBORG R-III</t>
  </si>
  <si>
    <t>RICHLAND R-IV</t>
  </si>
  <si>
    <t>LAQUEY R-V</t>
  </si>
  <si>
    <t>WAYNESVILLE R-VI</t>
  </si>
  <si>
    <t>DIXON R-I</t>
  </si>
  <si>
    <t>CROCKER R-II</t>
  </si>
  <si>
    <t>WAYNESVILLE FEDERAL LANDS</t>
  </si>
  <si>
    <t>PUTNAM CO. R-I</t>
  </si>
  <si>
    <t>RALLS CO. R-II</t>
  </si>
  <si>
    <t>NORTHEAST RANDOLPH CO. R-IV</t>
  </si>
  <si>
    <t>RENICK R-V</t>
  </si>
  <si>
    <t>HIGBEE R-VIII</t>
  </si>
  <si>
    <t>WESTRAN R-I</t>
  </si>
  <si>
    <t>MOBERLY</t>
  </si>
  <si>
    <t>LAWSON R-XIV</t>
  </si>
  <si>
    <t>ORRICK R-XI</t>
  </si>
  <si>
    <t>HARDIN-CENTRAL C-2</t>
  </si>
  <si>
    <t>RICHMOND R-XVI</t>
  </si>
  <si>
    <t>CENTERVILLE R-I</t>
  </si>
  <si>
    <t>SOUTHERN REYNOLDS CO. R-II</t>
  </si>
  <si>
    <t>BUNKER R-III</t>
  </si>
  <si>
    <t>LESTERVILLE R-IV</t>
  </si>
  <si>
    <t>NAYLOR R-II</t>
  </si>
  <si>
    <t>DONIPHAN R-I</t>
  </si>
  <si>
    <t>RIPLEY CO. R-IV</t>
  </si>
  <si>
    <t>RIPLEY CO. R-III</t>
  </si>
  <si>
    <t>FT. ZUMWALT R-II</t>
  </si>
  <si>
    <t>FRANCIS HOWELL R-III</t>
  </si>
  <si>
    <t>WENTZVILLE R-IV</t>
  </si>
  <si>
    <t>ST. CHARLES R-VI</t>
  </si>
  <si>
    <t>ORCHARD FARM R-V</t>
  </si>
  <si>
    <t>APPLETON CITY R-II</t>
  </si>
  <si>
    <t>ROSCOE C-1</t>
  </si>
  <si>
    <t>LAKELAND R-III</t>
  </si>
  <si>
    <t>OSCEOLA</t>
  </si>
  <si>
    <t>BISMARCK R-V</t>
  </si>
  <si>
    <t>FARMINGTON R-VII</t>
  </si>
  <si>
    <t>NORTH ST. FRANCOIS CO. R-I</t>
  </si>
  <si>
    <t>CENTRAL R-III</t>
  </si>
  <si>
    <t>WEST ST. FRANCOIS CO. R-IV</t>
  </si>
  <si>
    <t>STE. GENEVIEVE CO. R-II</t>
  </si>
  <si>
    <t>HAZELWOOD</t>
  </si>
  <si>
    <t>FERGUSON-FLORISSANT R-II</t>
  </si>
  <si>
    <t>PATTONVILLE R-III</t>
  </si>
  <si>
    <t>ROCKWOOD R-VI</t>
  </si>
  <si>
    <t>KIRKWOOD R-VII</t>
  </si>
  <si>
    <t>LINDBERGH SCHOOLS</t>
  </si>
  <si>
    <t>MEHLVILLE R-IX</t>
  </si>
  <si>
    <t>PARKWAY C-2</t>
  </si>
  <si>
    <t>AFFTON 101</t>
  </si>
  <si>
    <t>BAYLESS</t>
  </si>
  <si>
    <t>BRENTWOOD</t>
  </si>
  <si>
    <t>CLAYTON</t>
  </si>
  <si>
    <t>HANCOCK PLACE</t>
  </si>
  <si>
    <t>JENNINGS</t>
  </si>
  <si>
    <t>LADUE</t>
  </si>
  <si>
    <t>MAPLEWOOD-RICHMOND HEIGHTS</t>
  </si>
  <si>
    <t>NORMANDY SCHOOLS COLLABORATIVE</t>
  </si>
  <si>
    <t>RITENOUR</t>
  </si>
  <si>
    <t>RIVERVIEW GARDENS</t>
  </si>
  <si>
    <t>UNIVERSITY CITY</t>
  </si>
  <si>
    <t>VALLEY PARK</t>
  </si>
  <si>
    <t>WEBSTER GROVES</t>
  </si>
  <si>
    <t>SPECL. SCH. DST. ST. LOUIS CO.</t>
  </si>
  <si>
    <t>VOL. INTERDIST. CHOICE CORP.</t>
  </si>
  <si>
    <t>OREARVILLE R-IV</t>
  </si>
  <si>
    <t>MALTA BEND R-V</t>
  </si>
  <si>
    <t>HARDEMAN R-X</t>
  </si>
  <si>
    <t>GILLIAM C-4</t>
  </si>
  <si>
    <t>MARSHALL</t>
  </si>
  <si>
    <t>SLATER</t>
  </si>
  <si>
    <t>SWEET SPRINGS R-VII</t>
  </si>
  <si>
    <t>SCHUYLER CO. R-I</t>
  </si>
  <si>
    <t>SCOTLAND CO. R-I</t>
  </si>
  <si>
    <t>SCOTT CITY R-I</t>
  </si>
  <si>
    <t>CHAFFEE R-II</t>
  </si>
  <si>
    <t>SCOTT CO. R-IV</t>
  </si>
  <si>
    <t>SCOTT CO. CENTRAL</t>
  </si>
  <si>
    <t>SIKESTON R-6</t>
  </si>
  <si>
    <t>KELSO C-7</t>
  </si>
  <si>
    <t>ORAN R-III</t>
  </si>
  <si>
    <t>WINONA R-III</t>
  </si>
  <si>
    <t>EMINENCE R-I</t>
  </si>
  <si>
    <t>NORTH SHELBY</t>
  </si>
  <si>
    <t>SHELBY CO. R-IV</t>
  </si>
  <si>
    <t>RICHLAND R-I</t>
  </si>
  <si>
    <t>BELL CITY R-II</t>
  </si>
  <si>
    <t>ADVANCE R-IV</t>
  </si>
  <si>
    <t>PUXICO R-VIII</t>
  </si>
  <si>
    <t>BLOOMFIELD R-XIV</t>
  </si>
  <si>
    <t>DEXTER R-XI</t>
  </si>
  <si>
    <t>BERNIE R-XIII</t>
  </si>
  <si>
    <t>HURLEY R-I</t>
  </si>
  <si>
    <t>GALENA R-II</t>
  </si>
  <si>
    <t>CRANE R-III</t>
  </si>
  <si>
    <t>REEDS SPRING R-IV</t>
  </si>
  <si>
    <t>BLUE EYE R-V</t>
  </si>
  <si>
    <t>GREEN CITY R-I</t>
  </si>
  <si>
    <t>MILAN C-2</t>
  </si>
  <si>
    <t>NEWTOWN-HARRIS R-III</t>
  </si>
  <si>
    <t>BRADLEYVILLE R-I</t>
  </si>
  <si>
    <t>TANEYVILLE R-II</t>
  </si>
  <si>
    <t>FORSYTH R-III</t>
  </si>
  <si>
    <t>BRANSON R-IV</t>
  </si>
  <si>
    <t>HOLLISTER R-V</t>
  </si>
  <si>
    <t>KIRBYVILLE R-VI</t>
  </si>
  <si>
    <t>MARK TWAIN R-VIII</t>
  </si>
  <si>
    <t>SUCCESS R-VI</t>
  </si>
  <si>
    <t>HOUSTON R-I</t>
  </si>
  <si>
    <t>SUMMERSVILLE R-II</t>
  </si>
  <si>
    <t>LICKING R-VIII</t>
  </si>
  <si>
    <t>CABOOL R-IV</t>
  </si>
  <si>
    <t>PLATO R-V</t>
  </si>
  <si>
    <t>RAYMONDVILLE R-VII</t>
  </si>
  <si>
    <t>NEVADA R-V</t>
  </si>
  <si>
    <t>BRONAUGH R-VII</t>
  </si>
  <si>
    <t>SHELDON R-VIII</t>
  </si>
  <si>
    <t>NORTHEAST VERNON CO. R-I</t>
  </si>
  <si>
    <t>WRIGHT CITY R-II OF WARREN CO.</t>
  </si>
  <si>
    <t>WARREN CO. R-III</t>
  </si>
  <si>
    <t>KINGSTON K-14</t>
  </si>
  <si>
    <t>POTOSI R-III</t>
  </si>
  <si>
    <t>RICHWOODS R-VII</t>
  </si>
  <si>
    <t>VALLEY R-VI</t>
  </si>
  <si>
    <t>GREENVILLE R-II</t>
  </si>
  <si>
    <t>CLEARWATER R-I</t>
  </si>
  <si>
    <t>NIANGUA R-V</t>
  </si>
  <si>
    <t>FORDLAND R-III</t>
  </si>
  <si>
    <t>MARSHFIELD R-I</t>
  </si>
  <si>
    <t>SEYMOUR R-II</t>
  </si>
  <si>
    <t>WORTH CO. R-III</t>
  </si>
  <si>
    <t>NORWOOD R-I</t>
  </si>
  <si>
    <t>HARTVILLE R-II</t>
  </si>
  <si>
    <t>MOUNTAIN GROVE R-III</t>
  </si>
  <si>
    <t>MANSFIELD R-IV</t>
  </si>
  <si>
    <t>MANES R-V</t>
  </si>
  <si>
    <t>ST. LOUIS CITY</t>
  </si>
  <si>
    <t>LIFT FOR LIFE ACADEMY</t>
  </si>
  <si>
    <t>PREMIER CHARTER SCHOOL</t>
  </si>
  <si>
    <t>CONFLUENCE ACADEMIES</t>
  </si>
  <si>
    <t>CITY GARDEN MONTESSORI</t>
  </si>
  <si>
    <t>ST LOUIS LANG IMMERSION SCHOOL</t>
  </si>
  <si>
    <t>NORTH SIDE COMMUNITY SCHOOL</t>
  </si>
  <si>
    <t>KIPP ST LOUIS</t>
  </si>
  <si>
    <t>CARONDELET LEADERSHIP ACADEMY</t>
  </si>
  <si>
    <t>GATEWAY SCIENCE ACAD/ST LOUIS</t>
  </si>
  <si>
    <t>GRAND CENTER ARTS ACADEMY</t>
  </si>
  <si>
    <t>PRECLARUS MASTERY ACADEMY</t>
  </si>
  <si>
    <t>SOUTH CITY PREPARATORY ACADEMY</t>
  </si>
  <si>
    <t>JAMAA LEARNING CENTER</t>
  </si>
  <si>
    <t>BETTER LEARNING COMM ACADEMY</t>
  </si>
  <si>
    <t>EAGLE COLLEGE PREP ENDEAVOR</t>
  </si>
  <si>
    <t>LAFAYETTE PREPARATORY ACADEMY</t>
  </si>
  <si>
    <t>115-925</t>
  </si>
  <si>
    <t>HAWTHORN LEADERSHIP SCHL GIRLS</t>
  </si>
  <si>
    <t>115-926</t>
  </si>
  <si>
    <t>THE BIOME</t>
  </si>
  <si>
    <t>115-928</t>
  </si>
  <si>
    <t>LA SALLE CHARTER SCHOOL</t>
  </si>
  <si>
    <t>DIVISION OF YOUTH SERVICE</t>
  </si>
  <si>
    <t>District</t>
  </si>
  <si>
    <t>Name</t>
  </si>
  <si>
    <t>Highest Year With Out SS</t>
  </si>
  <si>
    <t>Formula WADA</t>
  </si>
  <si>
    <t>Regular ADA</t>
  </si>
  <si>
    <t>SS ADA</t>
  </si>
  <si>
    <t>Total ADA</t>
  </si>
  <si>
    <t>FRL</t>
  </si>
  <si>
    <t>Total ADA x 41%</t>
  </si>
  <si>
    <t>FRL Weighting</t>
  </si>
  <si>
    <t>IEP Count</t>
  </si>
  <si>
    <t>Total ADA x 12.60%</t>
  </si>
  <si>
    <t>IEP Weighting</t>
  </si>
  <si>
    <t>LEP</t>
  </si>
  <si>
    <t>Total ADA x 2.10%</t>
  </si>
  <si>
    <t>Weighted LEP</t>
  </si>
  <si>
    <t>Total WADA</t>
  </si>
  <si>
    <t>048-920</t>
  </si>
  <si>
    <r>
      <t>K-8 ADA</t>
    </r>
    <r>
      <rPr>
        <b/>
        <sz val="11"/>
        <color theme="1"/>
        <rFont val="Calibri"/>
        <family val="2"/>
        <scheme val="minor"/>
      </rPr>
      <t xml:space="preserve"> (Enter only if K-8 District)</t>
    </r>
  </si>
  <si>
    <t>INSTANCE_ID</t>
  </si>
  <si>
    <t>CNTY_DIST_CODE</t>
  </si>
  <si>
    <t>NAME</t>
  </si>
  <si>
    <t>LURAY 33</t>
  </si>
  <si>
    <t>HOPE ACADEMY</t>
  </si>
  <si>
    <t>CITIZENS OF THE WORLD CHARTER</t>
  </si>
  <si>
    <t>PEMISCOT CO. SPEC. SCH. DIST.</t>
  </si>
  <si>
    <t>GORIN R-III</t>
  </si>
  <si>
    <t>CONSTRUCTION CAREERS CENTER</t>
  </si>
  <si>
    <t>ETHEL HEDGEMAN LYLE ACADEMY</t>
  </si>
  <si>
    <t>VERNARE LEARNING</t>
  </si>
  <si>
    <t>TESSERA HALL ACADEMY</t>
  </si>
  <si>
    <t>ELEM_DIST_INoD</t>
  </si>
  <si>
    <t>048-928</t>
  </si>
  <si>
    <t>078-013</t>
  </si>
  <si>
    <t>115-904</t>
  </si>
  <si>
    <t>115-927</t>
  </si>
  <si>
    <t>115-929</t>
  </si>
  <si>
    <t>Belton Federal Lands</t>
  </si>
  <si>
    <t>Knob Noster Federal Lands</t>
  </si>
  <si>
    <t>Waynesville Federal Lands</t>
  </si>
  <si>
    <t>Actual WADA</t>
  </si>
  <si>
    <t>Expiration Date</t>
  </si>
  <si>
    <t>Last Modified Date</t>
  </si>
  <si>
    <t>Workbook has expired.  Please download updated version from the School Finance website here:</t>
  </si>
  <si>
    <r>
      <t>K-8 ADA</t>
    </r>
    <r>
      <rPr>
        <b/>
        <sz val="11"/>
        <color theme="1"/>
        <rFont val="Calibri"/>
        <family val="2"/>
        <scheme val="minor"/>
      </rPr>
      <t xml:space="preserve"> </t>
    </r>
  </si>
  <si>
    <t>Textbox2</t>
  </si>
  <si>
    <t>**</t>
  </si>
  <si>
    <t>District Code (enter dash)</t>
  </si>
  <si>
    <t>GENESIS SCHOOL INC.</t>
  </si>
  <si>
    <t>BROOKSIDE CHARTER SCH.</t>
  </si>
  <si>
    <t>KIPP ST LOUIS PUBLIC SCHOOLS</t>
  </si>
  <si>
    <t>Is District CEP?</t>
  </si>
  <si>
    <t>FRL Count (State FTE as reported on Core Data Screen 15)*</t>
  </si>
  <si>
    <t>2016-2017 WADA</t>
  </si>
  <si>
    <t>SULLIVAN</t>
  </si>
  <si>
    <t>GRUNDY CO. R-V</t>
  </si>
  <si>
    <t>NEOSHO SCHOOL DISTRICT</t>
  </si>
  <si>
    <t>      September Membership total: </t>
  </si>
  <si>
    <t>      January Membership total:</t>
  </si>
  <si>
    <t>      Average:</t>
  </si>
  <si>
    <t>     Regular Term ADA:</t>
  </si>
  <si>
    <t>     Enrollment:</t>
  </si>
  <si>
    <t xml:space="preserve">      ADA as a percent of membership:           </t>
  </si>
  <si>
    <t>10,367.4555/10,935.245 = 94.8078</t>
  </si>
  <si>
    <t xml:space="preserve">      ADA as a percent of enrollment:           </t>
  </si>
  <si>
    <t>10,367.4555/11,080.00  = 93.5691</t>
  </si>
  <si>
    <t>Estimating ADA Instructions</t>
  </si>
  <si>
    <t>What ADA should a district estimate?</t>
  </si>
  <si>
    <t>When should a district estimate Regular Term ADA?</t>
  </si>
  <si>
    <t>A district should only estimate regular term ADA for students the district can claim for Basic Formula payments.  This would include R1 and R2 students in grades K-12.  DO NOT include summer school ADA in the estimate.</t>
  </si>
  <si>
    <t>The attendance percentage used to develop the estimate.</t>
  </si>
  <si>
    <t>Any other logic applied to determine the estimate provided.</t>
  </si>
  <si>
    <t>When estimating ADA it is necessary to use the correct percentage according to the data available for use in the estimate.  For example, in August an enrollment number is the only number a district has available so it would be appropriate to use the ADA as a percent of enrollment as the "attendance percentage" to determine the estimated ADA.</t>
  </si>
  <si>
    <t xml:space="preserve">A district would want to consider estimating a regular term ADA for the current year only if the current year WADA is expected to be greater than both of the immediate two preceding year's WADA figures.   </t>
  </si>
  <si>
    <t>What information shoud be provided to allow School Finance to enter an estimated ADA?</t>
  </si>
  <si>
    <t>Following is an example of a district's information and an explanation regarding what ratio is most appropriate to use when a district is considering estimating a current year Average Daily Attendance (ADA):</t>
  </si>
  <si>
    <t>Note:  The Attendance percentage found on the Report Card is not appropriate to use when estimating ADA because it is calculated by taking all K-12 resident 1 (R1) and resident 2 (R2) attendance hours divided by those records attendance hours plus absent hours. </t>
  </si>
  <si>
    <t>Count to be Weighted</t>
  </si>
  <si>
    <t>To estimate ADA the district must provide the following to the district's School Finance contact:</t>
  </si>
  <si>
    <t>The regular term ADA the district wishes to estimate.</t>
  </si>
  <si>
    <t>The enrollment or membership used as the base for the district's estimate.</t>
  </si>
  <si>
    <t>What should the district use to determine what the district's estimated ADA should be?</t>
  </si>
  <si>
    <t xml:space="preserve">Districts have various items availble to determine estimated ADA.  Early in the year it may be best to simply use membership or enrollment and a historic ADA as a percent of membership or enrollment to determine a reasonable estimate.  Please see the Estimated ADA page located under School Finance in the web application system to help determine the district's estimated ADA. As the year progresses districts may be able to obtain actual year to date ADA information from the district's student information system.  </t>
  </si>
  <si>
    <t>How should the district use enrollment or membership to estimate ADA?</t>
  </si>
  <si>
    <t>Today's Date</t>
  </si>
  <si>
    <t xml:space="preserve">* If District has elected CEP the FRL Count used will be the Regular Term ADA multiplied by the percent of </t>
  </si>
  <si>
    <t>***</t>
  </si>
  <si>
    <t>** Percent of FRL State FTE to ADA for the year prior to electing CEP.</t>
  </si>
  <si>
    <t xml:space="preserve"> FRL State FTE to ADA for the year prior to electing CEP.</t>
  </si>
  <si>
    <t>***Calculated FRL count.</t>
  </si>
  <si>
    <t>115-930</t>
  </si>
  <si>
    <t>GUADALUPE CENTERS SCHOOLS</t>
  </si>
  <si>
    <t>KC INTERNATIONAL ACADEMY</t>
  </si>
  <si>
    <t>FRONTIER SCHOOLS</t>
  </si>
  <si>
    <t>CROSSROADS CHARTER SCHOOLS</t>
  </si>
  <si>
    <t>THE ARCH COMMUNITY SCHOOL</t>
  </si>
  <si>
    <t>K-12 Regular Term ADA</t>
  </si>
  <si>
    <t>K-12 Summer School ADA</t>
  </si>
  <si>
    <t>PK Regular Term ADA</t>
  </si>
  <si>
    <t>PK SummerTerm ADA</t>
  </si>
  <si>
    <t>District Code</t>
  </si>
  <si>
    <t>LEA Name</t>
  </si>
  <si>
    <t>Initial Year</t>
  </si>
  <si>
    <t>Total PK ADA</t>
  </si>
  <si>
    <t>Total K-12 ADA</t>
  </si>
  <si>
    <t>Yes/No</t>
  </si>
  <si>
    <t>2018-2019 WADA</t>
  </si>
  <si>
    <t>2017-2018 WADA</t>
  </si>
  <si>
    <t>2018-2019 Summer School</t>
  </si>
  <si>
    <t>PK Summer School ADA</t>
  </si>
  <si>
    <t xml:space="preserve">Projected WADA    </t>
  </si>
  <si>
    <t>Based on the Numbers Entered the Estimate Would be</t>
  </si>
  <si>
    <t>Should District Estimate?</t>
  </si>
  <si>
    <t>033-092*</t>
  </si>
  <si>
    <t>033-093*</t>
  </si>
  <si>
    <t>033-094*</t>
  </si>
  <si>
    <t>085-043*</t>
  </si>
  <si>
    <t>048-929</t>
  </si>
  <si>
    <t>115-931</t>
  </si>
  <si>
    <t>115-932</t>
  </si>
  <si>
    <t>KANSAS CITY GIRLS PREP ACADEMY</t>
  </si>
  <si>
    <t>KAIROS ACADEMIES</t>
  </si>
  <si>
    <t>THE SOULARD SCHOOL</t>
  </si>
  <si>
    <t>DISTRICT_NAME</t>
  </si>
  <si>
    <t>INITIAL_YEAR</t>
  </si>
  <si>
    <t>REGULAR_TERM_ADA</t>
  </si>
  <si>
    <t>CEP_PRIOR_YEAR_ADA</t>
  </si>
  <si>
    <t>CEP_PRIOR_YEAR_FRL</t>
  </si>
  <si>
    <t>CEP_PRIOR_YEAR_PERCENT</t>
  </si>
  <si>
    <t>048-904*</t>
  </si>
  <si>
    <t>048-905*</t>
  </si>
  <si>
    <t>048-913*</t>
  </si>
  <si>
    <t>048-925*</t>
  </si>
  <si>
    <t>115-913*</t>
  </si>
  <si>
    <t>115-915*</t>
  </si>
  <si>
    <t>115-923*</t>
  </si>
  <si>
    <t>LONEDELL R-14</t>
  </si>
  <si>
    <t>ST. LOUIS LANG IMMERSION SCH</t>
  </si>
  <si>
    <t>FY20 WADA</t>
  </si>
  <si>
    <t>k8force?</t>
  </si>
  <si>
    <t>FY21 WADA</t>
  </si>
  <si>
    <t>115-933</t>
  </si>
  <si>
    <t>ATLAS PUBLIC SCHOOLS</t>
  </si>
  <si>
    <t>FOX C-6 SCHOOL DISTRICT</t>
  </si>
  <si>
    <t>096-901</t>
  </si>
  <si>
    <t>THE LEADERSHIP SCHOOL</t>
  </si>
  <si>
    <t>MOMENTUM ACADEMY</t>
  </si>
  <si>
    <t>1st, 2nd and 3rd Preceding Year Information</t>
  </si>
  <si>
    <t>FY22 WADA</t>
  </si>
  <si>
    <t>FY23 WADA</t>
  </si>
  <si>
    <t>115-934</t>
  </si>
  <si>
    <t>ST. LOUIS VOICES ACADEMY</t>
  </si>
  <si>
    <t>Projected FY24 Payment Data</t>
  </si>
  <si>
    <t xml:space="preserve">FY24 Formula WADA Without Estimating ADA </t>
  </si>
  <si>
    <t>FY24 Formula WADA as of the most recent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</si>
</sst>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_(* #,##0.0000_);_(* \(#,##0.0000\);_(* &quot;-&quot;??_);_(@_)"/>
    <numFmt numFmtId="165" formatCode="_(&quot;$&quot;* #,##0_);_(&quot;$&quot;* \(#,##0\);_(&quot;$&quot;* &quot;-&quot;??_);_(@_)"/>
    <numFmt numFmtId="166" formatCode="0.0000"/>
    <numFmt numFmtId="167" formatCode="#,##0.0000"/>
    <numFmt numFmtId="168" formatCode="000\-000"/>
    <numFmt numFmtId="169" formatCode="#,##0.0000_);\(#,##0.0000\)"/>
    <numFmt numFmtId="170" formatCode="0.0000%"/>
  </numFmts>
  <fonts count="33" x14ac:knownFonts="1">
    <font>
      <sz val="11"/>
      <color theme="1"/>
      <name val="Calibri"/>
      <family val="2"/>
      <scheme val="minor"/>
    </font>
    <font>
      <sz val="11"/>
      <color theme="1"/>
      <name val="Calibri"/>
      <family val="2"/>
      <scheme val="minor"/>
    </font>
    <font>
      <b/>
      <sz val="14"/>
      <color theme="1"/>
      <name val="Calibri"/>
      <family val="2"/>
      <scheme val="minor"/>
    </font>
    <font>
      <sz val="22"/>
      <color theme="1"/>
      <name val="Calibri"/>
      <family val="2"/>
      <scheme val="minor"/>
    </font>
    <font>
      <sz val="18"/>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name val="Calibri"/>
      <family val="2"/>
      <scheme val="minor"/>
    </font>
    <font>
      <b/>
      <sz val="16"/>
      <name val="Calibri"/>
      <family val="2"/>
      <scheme val="minor"/>
    </font>
    <font>
      <b/>
      <sz val="14"/>
      <name val="Calibri"/>
      <family val="2"/>
      <scheme val="minor"/>
    </font>
    <font>
      <sz val="11"/>
      <name val="Calibri"/>
      <family val="2"/>
      <scheme val="minor"/>
    </font>
    <font>
      <b/>
      <sz val="11"/>
      <name val="Calibri"/>
      <family val="2"/>
      <scheme val="minor"/>
    </font>
    <font>
      <b/>
      <sz val="22"/>
      <color theme="0"/>
      <name val="Calibri"/>
      <family val="2"/>
      <scheme val="minor"/>
    </font>
    <font>
      <sz val="2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6"/>
      <color theme="1"/>
      <name val="Calibri"/>
      <family val="2"/>
      <scheme val="minor"/>
    </font>
    <font>
      <b/>
      <u/>
      <sz val="11"/>
      <color theme="1"/>
      <name val="Calibri"/>
      <family val="2"/>
      <scheme val="minor"/>
    </font>
    <font>
      <b/>
      <sz val="12"/>
      <color theme="0"/>
      <name val="Calibri"/>
      <family val="2"/>
      <scheme val="minor"/>
    </font>
    <font>
      <b/>
      <sz val="10"/>
      <name val="Arial"/>
      <family val="2"/>
    </font>
  </fonts>
  <fills count="46">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9" tint="0.39997558519241921"/>
        <bgColor indexed="64"/>
      </patternFill>
    </fill>
    <fill>
      <patternFill patternType="solid">
        <fgColor theme="5" tint="0.79998168889431442"/>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45">
    <xf numFmtId="0" fontId="0" fillId="0" borderId="0"/>
    <xf numFmtId="43"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xf numFmtId="0" fontId="17" fillId="0" borderId="24" applyNumberFormat="0" applyFill="0" applyAlignment="0" applyProtection="0"/>
    <xf numFmtId="0" fontId="18" fillId="0" borderId="25" applyNumberFormat="0" applyFill="0" applyAlignment="0" applyProtection="0"/>
    <xf numFmtId="0" fontId="19" fillId="0" borderId="26" applyNumberFormat="0" applyFill="0" applyAlignment="0" applyProtection="0"/>
    <xf numFmtId="0" fontId="19" fillId="0" borderId="0" applyNumberFormat="0" applyFill="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3" fillId="15" borderId="27" applyNumberFormat="0" applyAlignment="0" applyProtection="0"/>
    <xf numFmtId="0" fontId="24" fillId="16" borderId="28" applyNumberFormat="0" applyAlignment="0" applyProtection="0"/>
    <xf numFmtId="0" fontId="25" fillId="16" borderId="27" applyNumberFormat="0" applyAlignment="0" applyProtection="0"/>
    <xf numFmtId="0" fontId="26" fillId="0" borderId="29" applyNumberFormat="0" applyFill="0" applyAlignment="0" applyProtection="0"/>
    <xf numFmtId="0" fontId="5" fillId="17" borderId="30" applyNumberFormat="0" applyAlignment="0" applyProtection="0"/>
    <xf numFmtId="0" fontId="27" fillId="0" borderId="0" applyNumberFormat="0" applyFill="0" applyBorder="0" applyAlignment="0" applyProtection="0"/>
    <xf numFmtId="0" fontId="1" fillId="18" borderId="31" applyNumberFormat="0" applyFont="0" applyAlignment="0" applyProtection="0"/>
    <xf numFmtId="0" fontId="28" fillId="0" borderId="0" applyNumberFormat="0" applyFill="0" applyBorder="0" applyAlignment="0" applyProtection="0"/>
    <xf numFmtId="0" fontId="6" fillId="0" borderId="32" applyNumberFormat="0" applyFill="0" applyAlignment="0" applyProtection="0"/>
    <xf numFmtId="0" fontId="1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5" fillId="42" borderId="0" applyNumberFormat="0" applyBorder="0" applyAlignment="0" applyProtection="0"/>
    <xf numFmtId="0" fontId="1" fillId="0" borderId="0"/>
  </cellStyleXfs>
  <cellXfs count="228">
    <xf numFmtId="0" fontId="0" fillId="0" borderId="0" xfId="0"/>
    <xf numFmtId="43" fontId="0" fillId="0" borderId="0" xfId="0" applyNumberFormat="1"/>
    <xf numFmtId="0" fontId="0" fillId="0" borderId="4" xfId="0" applyBorder="1"/>
    <xf numFmtId="0" fontId="0" fillId="0" borderId="0" xfId="0" applyBorder="1"/>
    <xf numFmtId="0" fontId="0" fillId="0" borderId="6" xfId="0" applyBorder="1"/>
    <xf numFmtId="0" fontId="0" fillId="0" borderId="5" xfId="0" applyBorder="1"/>
    <xf numFmtId="0" fontId="0" fillId="2" borderId="10" xfId="0" applyFill="1" applyBorder="1"/>
    <xf numFmtId="164" fontId="0" fillId="0" borderId="5" xfId="0" applyNumberFormat="1" applyBorder="1"/>
    <xf numFmtId="0" fontId="0" fillId="2" borderId="17" xfId="0" applyFill="1" applyBorder="1"/>
    <xf numFmtId="0" fontId="0" fillId="2" borderId="18" xfId="0" applyFill="1" applyBorder="1"/>
    <xf numFmtId="164" fontId="0" fillId="0" borderId="15" xfId="0" applyNumberFormat="1" applyBorder="1"/>
    <xf numFmtId="0" fontId="0" fillId="0" borderId="0" xfId="0" applyFill="1" applyBorder="1"/>
    <xf numFmtId="6" fontId="3" fillId="0" borderId="0" xfId="0" applyNumberFormat="1" applyFont="1" applyFill="1" applyBorder="1"/>
    <xf numFmtId="166" fontId="0" fillId="0" borderId="0" xfId="0" applyNumberFormat="1" applyFont="1" applyFill="1" applyBorder="1"/>
    <xf numFmtId="43" fontId="3" fillId="0" borderId="0" xfId="0" applyNumberFormat="1" applyFont="1" applyFill="1" applyBorder="1"/>
    <xf numFmtId="165" fontId="4" fillId="0" borderId="0" xfId="2" applyNumberFormat="1" applyFont="1" applyFill="1" applyBorder="1"/>
    <xf numFmtId="0" fontId="0" fillId="0" borderId="0" xfId="0" applyFill="1"/>
    <xf numFmtId="4" fontId="0" fillId="5" borderId="1" xfId="0" applyNumberFormat="1" applyFill="1" applyBorder="1" applyProtection="1">
      <protection locked="0"/>
    </xf>
    <xf numFmtId="164" fontId="0" fillId="0" borderId="0" xfId="0" applyNumberFormat="1" applyFill="1" applyBorder="1"/>
    <xf numFmtId="2" fontId="0" fillId="0" borderId="0" xfId="0" applyNumberFormat="1" applyFill="1" applyBorder="1"/>
    <xf numFmtId="164" fontId="2" fillId="0" borderId="0" xfId="0" applyNumberFormat="1" applyFont="1" applyFill="1" applyBorder="1"/>
    <xf numFmtId="0" fontId="0" fillId="0" borderId="0" xfId="0" applyFill="1" applyBorder="1" applyAlignment="1">
      <alignment horizontal="center" wrapText="1"/>
    </xf>
    <xf numFmtId="164" fontId="0" fillId="0" borderId="0" xfId="1" applyNumberFormat="1" applyFont="1" applyFill="1" applyBorder="1"/>
    <xf numFmtId="10" fontId="0" fillId="0" borderId="14" xfId="0" applyNumberFormat="1" applyBorder="1"/>
    <xf numFmtId="164" fontId="0" fillId="0" borderId="16" xfId="0" applyNumberFormat="1" applyBorder="1"/>
    <xf numFmtId="0" fontId="0" fillId="0" borderId="4" xfId="0" applyFont="1" applyBorder="1" applyAlignment="1">
      <alignment horizontal="right"/>
    </xf>
    <xf numFmtId="0" fontId="0" fillId="0" borderId="0" xfId="0" applyFont="1" applyBorder="1"/>
    <xf numFmtId="164" fontId="0" fillId="0" borderId="3" xfId="0" applyNumberFormat="1" applyBorder="1"/>
    <xf numFmtId="0" fontId="6" fillId="0" borderId="0" xfId="0" applyFont="1" applyFill="1" applyBorder="1" applyAlignment="1">
      <alignment horizontal="center" wrapText="1"/>
    </xf>
    <xf numFmtId="0" fontId="6" fillId="0" borderId="0" xfId="0" applyFont="1"/>
    <xf numFmtId="10" fontId="0" fillId="2" borderId="3" xfId="0" applyNumberFormat="1" applyFill="1" applyBorder="1"/>
    <xf numFmtId="10" fontId="0" fillId="2" borderId="5" xfId="0" applyNumberFormat="1" applyFill="1" applyBorder="1"/>
    <xf numFmtId="9" fontId="0" fillId="2" borderId="5" xfId="0" applyNumberFormat="1" applyFill="1" applyBorder="1"/>
    <xf numFmtId="9" fontId="0" fillId="2" borderId="7" xfId="0" applyNumberFormat="1" applyFill="1" applyBorder="1"/>
    <xf numFmtId="9" fontId="0" fillId="0" borderId="0" xfId="0" applyNumberFormat="1" applyBorder="1"/>
    <xf numFmtId="9" fontId="0" fillId="2" borderId="3" xfId="0" applyNumberFormat="1" applyFill="1" applyBorder="1"/>
    <xf numFmtId="0" fontId="7" fillId="0" borderId="0" xfId="0" applyFont="1" applyFill="1" applyBorder="1" applyAlignment="1"/>
    <xf numFmtId="0" fontId="7" fillId="0" borderId="0" xfId="0" applyFont="1" applyFill="1" applyBorder="1" applyAlignment="1">
      <alignment horizontal="right"/>
    </xf>
    <xf numFmtId="0" fontId="7" fillId="0" borderId="0" xfId="0" applyFont="1" applyFill="1" applyBorder="1" applyAlignment="1">
      <alignment horizontal="left" wrapText="1"/>
    </xf>
    <xf numFmtId="0" fontId="7" fillId="0" borderId="0" xfId="0" applyFont="1" applyFill="1" applyBorder="1" applyAlignment="1">
      <alignment horizontal="center" wrapText="1"/>
    </xf>
    <xf numFmtId="0" fontId="7" fillId="0" borderId="0" xfId="0" applyFont="1" applyFill="1" applyBorder="1" applyAlignment="1">
      <alignment wrapText="1"/>
    </xf>
    <xf numFmtId="164" fontId="0" fillId="0" borderId="0" xfId="0" applyNumberFormat="1" applyFont="1" applyFill="1" applyBorder="1"/>
    <xf numFmtId="4" fontId="0" fillId="9" borderId="1" xfId="0" applyNumberFormat="1" applyFill="1" applyBorder="1" applyProtection="1"/>
    <xf numFmtId="4" fontId="0" fillId="11" borderId="1" xfId="0" applyNumberFormat="1" applyFill="1" applyBorder="1" applyProtection="1"/>
    <xf numFmtId="0" fontId="0" fillId="0" borderId="0" xfId="0" applyFont="1" applyFill="1" applyBorder="1" applyAlignment="1">
      <alignment horizontal="center" wrapText="1"/>
    </xf>
    <xf numFmtId="168" fontId="0" fillId="0" borderId="0" xfId="0" applyNumberFormat="1"/>
    <xf numFmtId="0" fontId="6" fillId="0" borderId="19" xfId="0" applyFont="1" applyFill="1" applyBorder="1" applyAlignment="1" applyProtection="1">
      <alignment horizontal="center" wrapText="1"/>
    </xf>
    <xf numFmtId="167" fontId="0" fillId="0" borderId="19" xfId="0" applyNumberFormat="1" applyFont="1" applyFill="1" applyBorder="1" applyAlignment="1">
      <alignment horizontal="right" wrapText="1"/>
    </xf>
    <xf numFmtId="164" fontId="0" fillId="5" borderId="19" xfId="1" applyNumberFormat="1" applyFont="1" applyFill="1" applyBorder="1" applyProtection="1">
      <protection locked="0"/>
    </xf>
    <xf numFmtId="167" fontId="0" fillId="0" borderId="8" xfId="0" applyNumberFormat="1" applyFill="1" applyBorder="1" applyProtection="1"/>
    <xf numFmtId="167" fontId="0" fillId="0" borderId="19" xfId="0" applyNumberFormat="1" applyFill="1" applyBorder="1" applyProtection="1"/>
    <xf numFmtId="0" fontId="0" fillId="0" borderId="4" xfId="0" applyBorder="1" applyAlignment="1" applyProtection="1">
      <alignment horizontal="right"/>
    </xf>
    <xf numFmtId="0" fontId="0" fillId="0" borderId="0" xfId="0" applyBorder="1" applyProtection="1"/>
    <xf numFmtId="0" fontId="0" fillId="0" borderId="4" xfId="0" applyBorder="1" applyProtection="1"/>
    <xf numFmtId="0" fontId="0" fillId="0" borderId="6" xfId="0" applyBorder="1" applyProtection="1"/>
    <xf numFmtId="0" fontId="0" fillId="0" borderId="5" xfId="0" applyFill="1" applyBorder="1" applyProtection="1"/>
    <xf numFmtId="10" fontId="0" fillId="0" borderId="14" xfId="0" applyNumberFormat="1" applyBorder="1" applyProtection="1"/>
    <xf numFmtId="164" fontId="0" fillId="0" borderId="15" xfId="0" applyNumberFormat="1" applyBorder="1" applyProtection="1"/>
    <xf numFmtId="164" fontId="0" fillId="0" borderId="16" xfId="0" applyNumberFormat="1" applyBorder="1" applyProtection="1"/>
    <xf numFmtId="9" fontId="0" fillId="0" borderId="0" xfId="0" applyNumberFormat="1" applyBorder="1" applyProtection="1"/>
    <xf numFmtId="0" fontId="0" fillId="0" borderId="7" xfId="0" applyBorder="1" applyProtection="1"/>
    <xf numFmtId="0" fontId="0" fillId="0" borderId="5" xfId="0" applyBorder="1" applyProtection="1"/>
    <xf numFmtId="0" fontId="6" fillId="10" borderId="11" xfId="0" applyFont="1" applyFill="1" applyBorder="1" applyAlignment="1" applyProtection="1">
      <alignment wrapText="1"/>
    </xf>
    <xf numFmtId="0" fontId="6" fillId="10" borderId="13" xfId="0" applyFont="1" applyFill="1" applyBorder="1" applyAlignment="1" applyProtection="1">
      <alignment wrapText="1"/>
    </xf>
    <xf numFmtId="164" fontId="6" fillId="4" borderId="1" xfId="0" applyNumberFormat="1" applyFont="1" applyFill="1" applyBorder="1" applyProtection="1"/>
    <xf numFmtId="164" fontId="6" fillId="7" borderId="1" xfId="0" applyNumberFormat="1" applyFont="1" applyFill="1" applyBorder="1" applyProtection="1"/>
    <xf numFmtId="0" fontId="6" fillId="5" borderId="20" xfId="0" applyFont="1" applyFill="1" applyBorder="1" applyAlignment="1" applyProtection="1">
      <alignment horizontal="center"/>
      <protection locked="0"/>
    </xf>
    <xf numFmtId="164" fontId="6" fillId="0" borderId="19" xfId="0" applyNumberFormat="1" applyFont="1" applyFill="1" applyBorder="1" applyProtection="1"/>
    <xf numFmtId="169" fontId="6" fillId="0" borderId="8" xfId="0" applyNumberFormat="1" applyFont="1" applyFill="1" applyBorder="1" applyProtection="1"/>
    <xf numFmtId="169" fontId="6" fillId="0" borderId="19" xfId="0" applyNumberFormat="1" applyFont="1" applyFill="1" applyBorder="1" applyProtection="1"/>
    <xf numFmtId="167" fontId="0" fillId="5" borderId="19" xfId="0" applyNumberFormat="1" applyFill="1" applyBorder="1" applyProtection="1">
      <protection locked="0"/>
    </xf>
    <xf numFmtId="14" fontId="7" fillId="0" borderId="0" xfId="0" applyNumberFormat="1" applyFont="1" applyFill="1" applyBorder="1" applyAlignment="1"/>
    <xf numFmtId="0" fontId="7" fillId="0" borderId="0" xfId="0" applyFont="1" applyFill="1" applyBorder="1" applyAlignment="1">
      <alignment horizontal="right" wrapText="1"/>
    </xf>
    <xf numFmtId="0" fontId="11" fillId="0" borderId="2" xfId="0" applyFont="1" applyBorder="1"/>
    <xf numFmtId="0" fontId="9" fillId="6" borderId="1" xfId="0" applyFont="1" applyFill="1" applyBorder="1" applyAlignment="1">
      <alignment wrapText="1"/>
    </xf>
    <xf numFmtId="0" fontId="14" fillId="0" borderId="0" xfId="0" applyFont="1" applyAlignment="1">
      <alignment horizontal="center"/>
    </xf>
    <xf numFmtId="0" fontId="10" fillId="0" borderId="0" xfId="0" applyFont="1" applyFill="1" applyBorder="1" applyAlignment="1" applyProtection="1">
      <alignment horizontal="center" wrapText="1"/>
    </xf>
    <xf numFmtId="0" fontId="11" fillId="0" borderId="4" xfId="0" applyFont="1" applyFill="1" applyBorder="1" applyAlignment="1" applyProtection="1">
      <alignment horizontal="right" wrapText="1"/>
    </xf>
    <xf numFmtId="0" fontId="10" fillId="0" borderId="4" xfId="0" applyFont="1" applyFill="1" applyBorder="1" applyAlignment="1">
      <alignment horizontal="center" wrapText="1"/>
    </xf>
    <xf numFmtId="4" fontId="0" fillId="11" borderId="12" xfId="0" applyNumberFormat="1" applyFill="1" applyBorder="1" applyProtection="1"/>
    <xf numFmtId="10" fontId="0" fillId="0" borderId="15" xfId="0" applyNumberFormat="1" applyBorder="1" applyProtection="1"/>
    <xf numFmtId="0" fontId="6" fillId="0" borderId="16" xfId="0" applyFont="1" applyBorder="1" applyAlignment="1">
      <alignment horizontal="right"/>
    </xf>
    <xf numFmtId="9" fontId="6" fillId="0" borderId="4" xfId="0" applyNumberFormat="1" applyFont="1" applyBorder="1" applyAlignment="1">
      <alignment horizontal="right"/>
    </xf>
    <xf numFmtId="164" fontId="6" fillId="0" borderId="0" xfId="0" applyNumberFormat="1" applyFont="1" applyFill="1" applyBorder="1"/>
    <xf numFmtId="2" fontId="6" fillId="0" borderId="0" xfId="0" applyNumberFormat="1" applyFont="1" applyFill="1" applyBorder="1"/>
    <xf numFmtId="167" fontId="6" fillId="6" borderId="1" xfId="0" applyNumberFormat="1" applyFont="1" applyFill="1" applyBorder="1"/>
    <xf numFmtId="0" fontId="6" fillId="0" borderId="4" xfId="0" applyFont="1" applyBorder="1"/>
    <xf numFmtId="0" fontId="6" fillId="0" borderId="16" xfId="0" applyFont="1" applyBorder="1" applyAlignment="1" applyProtection="1">
      <alignment horizontal="right"/>
    </xf>
    <xf numFmtId="164" fontId="6" fillId="8" borderId="1" xfId="0" applyNumberFormat="1" applyFont="1" applyFill="1" applyBorder="1" applyProtection="1"/>
    <xf numFmtId="167" fontId="6" fillId="8" borderId="1" xfId="0" applyNumberFormat="1" applyFont="1" applyFill="1" applyBorder="1" applyProtection="1"/>
    <xf numFmtId="167" fontId="6" fillId="7" borderId="1" xfId="0" applyNumberFormat="1" applyFont="1" applyFill="1" applyBorder="1" applyProtection="1"/>
    <xf numFmtId="167" fontId="0" fillId="0" borderId="22" xfId="0" applyNumberFormat="1" applyFont="1" applyFill="1" applyBorder="1" applyProtection="1">
      <protection locked="0"/>
    </xf>
    <xf numFmtId="0" fontId="6" fillId="0" borderId="6" xfId="0" applyFont="1" applyBorder="1" applyAlignment="1">
      <alignment horizontal="center"/>
    </xf>
    <xf numFmtId="10" fontId="6" fillId="0" borderId="0" xfId="0" applyNumberFormat="1" applyFont="1"/>
    <xf numFmtId="0" fontId="6" fillId="0" borderId="23" xfId="0" applyFont="1" applyBorder="1" applyAlignment="1">
      <alignment horizontal="center"/>
    </xf>
    <xf numFmtId="10" fontId="0" fillId="0" borderId="15" xfId="0" applyNumberFormat="1" applyBorder="1" applyAlignment="1">
      <alignment horizontal="center"/>
    </xf>
    <xf numFmtId="0" fontId="15" fillId="0" borderId="0" xfId="0" applyFont="1" applyFill="1"/>
    <xf numFmtId="0" fontId="0" fillId="0" borderId="0" xfId="0" applyFont="1"/>
    <xf numFmtId="0" fontId="0" fillId="0" borderId="0" xfId="0" applyFont="1" applyAlignment="1">
      <alignment horizontal="left" vertical="center" indent="2"/>
    </xf>
    <xf numFmtId="0" fontId="0" fillId="0" borderId="0" xfId="0" applyFont="1" applyAlignment="1">
      <alignment horizontal="left"/>
    </xf>
    <xf numFmtId="167" fontId="0" fillId="0" borderId="0" xfId="0" applyNumberFormat="1" applyFont="1"/>
    <xf numFmtId="0" fontId="0" fillId="0" borderId="0" xfId="0" applyFont="1" applyAlignment="1">
      <alignment horizontal="left" wrapText="1"/>
    </xf>
    <xf numFmtId="0" fontId="29" fillId="0" borderId="0" xfId="0" applyFont="1"/>
    <xf numFmtId="0" fontId="30" fillId="0" borderId="0" xfId="0" applyFont="1"/>
    <xf numFmtId="0" fontId="30" fillId="0" borderId="0" xfId="0" applyFont="1" applyAlignment="1">
      <alignment horizontal="left"/>
    </xf>
    <xf numFmtId="0" fontId="0" fillId="0" borderId="0" xfId="0" applyFont="1" applyAlignment="1">
      <alignment wrapText="1"/>
    </xf>
    <xf numFmtId="0" fontId="0" fillId="0" borderId="0" xfId="0" applyFont="1" applyAlignment="1"/>
    <xf numFmtId="8" fontId="8" fillId="3" borderId="1" xfId="0" applyNumberFormat="1" applyFont="1" applyFill="1" applyBorder="1" applyAlignment="1">
      <alignment horizontal="center"/>
    </xf>
    <xf numFmtId="39" fontId="0" fillId="0" borderId="5" xfId="0" applyNumberFormat="1" applyBorder="1" applyAlignment="1">
      <alignment horizontal="center"/>
    </xf>
    <xf numFmtId="169" fontId="31" fillId="2" borderId="1" xfId="0" applyNumberFormat="1" applyFont="1" applyFill="1" applyBorder="1" applyAlignment="1">
      <alignment horizontal="center"/>
    </xf>
    <xf numFmtId="169" fontId="7" fillId="3" borderId="1" xfId="0" applyNumberFormat="1" applyFont="1" applyFill="1" applyBorder="1" applyAlignment="1">
      <alignment horizontal="center"/>
    </xf>
    <xf numFmtId="169" fontId="7" fillId="2" borderId="1" xfId="0" applyNumberFormat="1" applyFont="1" applyFill="1" applyBorder="1" applyAlignment="1">
      <alignment horizontal="center"/>
    </xf>
    <xf numFmtId="169" fontId="31" fillId="0" borderId="0" xfId="0" applyNumberFormat="1" applyFont="1" applyFill="1" applyBorder="1"/>
    <xf numFmtId="0" fontId="0" fillId="0" borderId="0" xfId="0"/>
    <xf numFmtId="10" fontId="0" fillId="0" borderId="0" xfId="0" applyNumberFormat="1"/>
    <xf numFmtId="3" fontId="0" fillId="0" borderId="0" xfId="0" applyNumberFormat="1"/>
    <xf numFmtId="0" fontId="0" fillId="0" borderId="0" xfId="0"/>
    <xf numFmtId="4" fontId="0" fillId="0" borderId="0" xfId="0" applyNumberFormat="1"/>
    <xf numFmtId="0" fontId="0" fillId="0" borderId="0" xfId="0"/>
    <xf numFmtId="10" fontId="0" fillId="0" borderId="0" xfId="0" applyNumberFormat="1"/>
    <xf numFmtId="4" fontId="0" fillId="0" borderId="0" xfId="0" applyNumberFormat="1"/>
    <xf numFmtId="168" fontId="6" fillId="0" borderId="0" xfId="44" applyNumberFormat="1" applyFont="1"/>
    <xf numFmtId="0" fontId="6" fillId="0" borderId="0" xfId="44" applyFont="1"/>
    <xf numFmtId="0" fontId="6" fillId="0" borderId="0" xfId="44" applyNumberFormat="1" applyFont="1"/>
    <xf numFmtId="0" fontId="32" fillId="0" borderId="0" xfId="0" applyNumberFormat="1" applyFont="1"/>
    <xf numFmtId="0" fontId="6" fillId="0" borderId="0" xfId="44" applyFont="1" applyFill="1"/>
    <xf numFmtId="168" fontId="1" fillId="0" borderId="0" xfId="44" applyNumberFormat="1"/>
    <xf numFmtId="0" fontId="1" fillId="0" borderId="0" xfId="44"/>
    <xf numFmtId="170" fontId="1" fillId="0" borderId="0" xfId="44" applyNumberFormat="1"/>
    <xf numFmtId="168" fontId="1" fillId="5" borderId="0" xfId="44" applyNumberFormat="1" applyFill="1"/>
    <xf numFmtId="0" fontId="1" fillId="5" borderId="0" xfId="44" applyFill="1"/>
    <xf numFmtId="0" fontId="6" fillId="0" borderId="0" xfId="0" applyFont="1" applyFill="1" applyBorder="1" applyAlignment="1" applyProtection="1">
      <alignment wrapText="1"/>
    </xf>
    <xf numFmtId="164" fontId="6" fillId="0" borderId="0" xfId="0" applyNumberFormat="1" applyFont="1" applyFill="1" applyBorder="1" applyProtection="1"/>
    <xf numFmtId="0" fontId="0" fillId="0" borderId="4" xfId="0" applyFill="1" applyBorder="1"/>
    <xf numFmtId="0" fontId="0" fillId="0" borderId="5" xfId="0" applyFill="1" applyBorder="1"/>
    <xf numFmtId="169" fontId="6" fillId="6" borderId="1" xfId="0" applyNumberFormat="1" applyFont="1" applyFill="1" applyBorder="1"/>
    <xf numFmtId="0" fontId="0" fillId="0" borderId="33" xfId="0" applyFont="1" applyBorder="1" applyAlignment="1">
      <alignment horizontal="right"/>
    </xf>
    <xf numFmtId="0" fontId="0" fillId="0" borderId="6" xfId="0" applyFont="1" applyBorder="1"/>
    <xf numFmtId="0" fontId="0" fillId="0" borderId="6" xfId="0" applyFont="1" applyFill="1" applyBorder="1" applyAlignment="1">
      <alignment horizontal="center" wrapText="1"/>
    </xf>
    <xf numFmtId="167" fontId="0" fillId="0" borderId="34" xfId="0" applyNumberFormat="1" applyFont="1" applyFill="1" applyBorder="1" applyAlignment="1">
      <alignment horizontal="right" wrapText="1"/>
    </xf>
    <xf numFmtId="167" fontId="0" fillId="0" borderId="19" xfId="0" applyNumberFormat="1" applyFill="1" applyBorder="1" applyProtection="1">
      <protection locked="0"/>
    </xf>
    <xf numFmtId="167" fontId="0" fillId="5" borderId="19" xfId="0" applyNumberFormat="1" applyFont="1" applyFill="1" applyBorder="1" applyAlignment="1" applyProtection="1">
      <alignment horizontal="right" wrapText="1"/>
      <protection locked="0"/>
    </xf>
    <xf numFmtId="0" fontId="0" fillId="2" borderId="8" xfId="0" applyFont="1" applyFill="1" applyBorder="1"/>
    <xf numFmtId="0" fontId="0" fillId="0" borderId="8" xfId="0" applyFont="1" applyFill="1" applyBorder="1" applyAlignment="1">
      <alignment horizontal="center" wrapText="1"/>
    </xf>
    <xf numFmtId="0" fontId="6" fillId="0" borderId="8" xfId="0" applyFont="1" applyBorder="1"/>
    <xf numFmtId="0" fontId="0" fillId="2" borderId="8" xfId="0" applyFill="1" applyBorder="1"/>
    <xf numFmtId="0" fontId="0" fillId="0" borderId="8" xfId="0" applyBorder="1"/>
    <xf numFmtId="0" fontId="12" fillId="0" borderId="8" xfId="0" applyFont="1" applyBorder="1"/>
    <xf numFmtId="0" fontId="0" fillId="2" borderId="10" xfId="0" applyFont="1" applyFill="1" applyBorder="1" applyAlignment="1">
      <alignment horizontal="right"/>
    </xf>
    <xf numFmtId="167" fontId="6" fillId="0" borderId="19" xfId="0" applyNumberFormat="1" applyFont="1" applyBorder="1"/>
    <xf numFmtId="0" fontId="0" fillId="2" borderId="10" xfId="0" applyFill="1" applyBorder="1" applyAlignment="1">
      <alignment horizontal="right"/>
    </xf>
    <xf numFmtId="0" fontId="6" fillId="0" borderId="10" xfId="0" applyFont="1" applyFill="1" applyBorder="1" applyAlignment="1">
      <alignment horizontal="right"/>
    </xf>
    <xf numFmtId="0" fontId="6" fillId="0" borderId="8" xfId="0" applyFont="1" applyFill="1" applyBorder="1"/>
    <xf numFmtId="168" fontId="0" fillId="5" borderId="0" xfId="0" applyNumberFormat="1" applyFill="1"/>
    <xf numFmtId="0" fontId="0" fillId="5" borderId="0" xfId="0" applyFill="1"/>
    <xf numFmtId="170" fontId="1" fillId="43" borderId="0" xfId="44" applyNumberFormat="1" applyFill="1"/>
    <xf numFmtId="168" fontId="1" fillId="0" borderId="0" xfId="44" applyNumberFormat="1" applyFill="1"/>
    <xf numFmtId="0" fontId="1" fillId="0" borderId="0" xfId="44" applyFill="1"/>
    <xf numFmtId="170" fontId="1" fillId="0" borderId="0" xfId="44" applyNumberFormat="1" applyFill="1"/>
    <xf numFmtId="168" fontId="0" fillId="0" borderId="0" xfId="0" applyNumberFormat="1" applyFill="1"/>
    <xf numFmtId="10" fontId="0" fillId="0" borderId="0" xfId="0" applyNumberFormat="1" applyFill="1"/>
    <xf numFmtId="0" fontId="0" fillId="10" borderId="35" xfId="0" applyFill="1" applyBorder="1" applyProtection="1"/>
    <xf numFmtId="0" fontId="0" fillId="10" borderId="36" xfId="0" applyFill="1" applyBorder="1" applyProtection="1"/>
    <xf numFmtId="0" fontId="0" fillId="10" borderId="37" xfId="0" applyFill="1" applyBorder="1" applyProtection="1"/>
    <xf numFmtId="10" fontId="0" fillId="10" borderId="14" xfId="0" applyNumberFormat="1" applyFill="1" applyBorder="1" applyProtection="1"/>
    <xf numFmtId="9" fontId="0" fillId="10" borderId="15" xfId="0" applyNumberFormat="1" applyFill="1" applyBorder="1" applyProtection="1"/>
    <xf numFmtId="9" fontId="0" fillId="10" borderId="16" xfId="0" applyNumberFormat="1" applyFill="1" applyBorder="1" applyProtection="1"/>
    <xf numFmtId="9" fontId="0" fillId="10" borderId="14" xfId="0" applyNumberFormat="1" applyFill="1" applyBorder="1" applyProtection="1"/>
    <xf numFmtId="9" fontId="6" fillId="0" borderId="16" xfId="0" applyNumberFormat="1" applyFont="1" applyBorder="1" applyAlignment="1" applyProtection="1">
      <alignment horizontal="right"/>
    </xf>
    <xf numFmtId="0" fontId="6" fillId="0" borderId="33" xfId="0" applyFont="1" applyBorder="1" applyAlignment="1" applyProtection="1">
      <alignment horizontal="right"/>
    </xf>
    <xf numFmtId="0" fontId="0" fillId="0" borderId="0" xfId="0" applyFill="1" applyBorder="1" applyProtection="1"/>
    <xf numFmtId="9" fontId="0" fillId="0" borderId="0" xfId="0" applyNumberFormat="1" applyFill="1" applyBorder="1" applyProtection="1"/>
    <xf numFmtId="0" fontId="10" fillId="44" borderId="1" xfId="0" applyFont="1" applyFill="1" applyBorder="1" applyAlignment="1" applyProtection="1">
      <alignment horizontal="center" wrapText="1"/>
    </xf>
    <xf numFmtId="10" fontId="0" fillId="0" borderId="5" xfId="0" applyNumberFormat="1" applyFill="1" applyBorder="1" applyProtection="1"/>
    <xf numFmtId="167" fontId="0" fillId="0" borderId="5" xfId="0" applyNumberFormat="1" applyFill="1" applyBorder="1" applyProtection="1"/>
    <xf numFmtId="167" fontId="0" fillId="0" borderId="7" xfId="0" applyNumberFormat="1" applyFill="1" applyBorder="1" applyProtection="1"/>
    <xf numFmtId="0" fontId="2" fillId="4" borderId="1" xfId="0" applyFont="1" applyFill="1" applyBorder="1" applyAlignment="1" applyProtection="1">
      <alignment horizontal="center" wrapText="1"/>
    </xf>
    <xf numFmtId="0" fontId="0" fillId="10" borderId="39" xfId="0" applyFill="1" applyBorder="1" applyAlignment="1">
      <alignment horizontal="right"/>
    </xf>
    <xf numFmtId="0" fontId="0" fillId="10" borderId="40" xfId="0" applyFill="1" applyBorder="1" applyAlignment="1">
      <alignment horizontal="right"/>
    </xf>
    <xf numFmtId="0" fontId="6" fillId="10" borderId="40" xfId="0" applyFont="1" applyFill="1" applyBorder="1" applyAlignment="1" applyProtection="1">
      <alignment horizontal="right"/>
    </xf>
    <xf numFmtId="0" fontId="0" fillId="10" borderId="41" xfId="0" applyFill="1" applyBorder="1" applyAlignment="1" applyProtection="1">
      <alignment horizontal="right"/>
    </xf>
    <xf numFmtId="167" fontId="0" fillId="0" borderId="38" xfId="0" applyNumberFormat="1" applyFill="1" applyBorder="1" applyProtection="1"/>
    <xf numFmtId="169" fontId="6" fillId="0" borderId="38" xfId="0" applyNumberFormat="1" applyFont="1" applyFill="1" applyBorder="1" applyProtection="1"/>
    <xf numFmtId="0" fontId="0" fillId="10" borderId="39" xfId="0" applyFill="1" applyBorder="1" applyProtection="1"/>
    <xf numFmtId="0" fontId="0" fillId="10" borderId="40" xfId="0" applyFill="1" applyBorder="1" applyProtection="1"/>
    <xf numFmtId="0" fontId="6" fillId="10" borderId="40" xfId="0" applyFont="1" applyFill="1" applyBorder="1" applyProtection="1"/>
    <xf numFmtId="0" fontId="5" fillId="10" borderId="41" xfId="0" applyFont="1" applyFill="1" applyBorder="1" applyProtection="1"/>
    <xf numFmtId="167" fontId="0" fillId="0" borderId="42" xfId="0" applyNumberFormat="1" applyFill="1" applyBorder="1" applyProtection="1"/>
    <xf numFmtId="164" fontId="0" fillId="44" borderId="1" xfId="1" applyNumberFormat="1" applyFont="1" applyFill="1" applyBorder="1" applyProtection="1"/>
    <xf numFmtId="167" fontId="0" fillId="0" borderId="43" xfId="0" applyNumberFormat="1" applyFont="1" applyFill="1" applyBorder="1" applyAlignment="1" applyProtection="1">
      <alignment horizontal="right" wrapText="1"/>
      <protection locked="0"/>
    </xf>
    <xf numFmtId="167" fontId="0" fillId="0" borderId="9" xfId="0" applyNumberFormat="1" applyFill="1" applyBorder="1" applyProtection="1"/>
    <xf numFmtId="164" fontId="0" fillId="4" borderId="1" xfId="1" applyNumberFormat="1" applyFont="1" applyFill="1" applyBorder="1" applyProtection="1"/>
    <xf numFmtId="167" fontId="0" fillId="0" borderId="20" xfId="0" applyNumberFormat="1" applyFill="1" applyBorder="1" applyProtection="1"/>
    <xf numFmtId="164" fontId="0" fillId="7" borderId="1" xfId="1" applyNumberFormat="1" applyFont="1" applyFill="1" applyBorder="1" applyProtection="1"/>
    <xf numFmtId="0" fontId="6" fillId="0" borderId="44" xfId="0" applyFont="1" applyFill="1" applyBorder="1" applyAlignment="1" applyProtection="1">
      <alignment horizontal="center" wrapText="1"/>
    </xf>
    <xf numFmtId="0" fontId="2" fillId="7" borderId="1" xfId="0" applyFont="1" applyFill="1" applyBorder="1" applyAlignment="1" applyProtection="1">
      <alignment horizontal="center" wrapText="1"/>
    </xf>
    <xf numFmtId="167" fontId="6" fillId="44" borderId="1" xfId="0" applyNumberFormat="1" applyFont="1" applyFill="1" applyBorder="1" applyAlignment="1" applyProtection="1">
      <alignment wrapText="1"/>
    </xf>
    <xf numFmtId="167" fontId="6" fillId="44" borderId="1" xfId="0" applyNumberFormat="1" applyFont="1" applyFill="1" applyBorder="1" applyAlignment="1" applyProtection="1">
      <alignment horizontal="center"/>
    </xf>
    <xf numFmtId="170" fontId="0" fillId="0" borderId="0" xfId="44" applyNumberFormat="1" applyFont="1"/>
    <xf numFmtId="170" fontId="0" fillId="0" borderId="0" xfId="44" applyNumberFormat="1" applyFont="1" applyFill="1"/>
    <xf numFmtId="0" fontId="10" fillId="45" borderId="12" xfId="0" applyFont="1" applyFill="1" applyBorder="1" applyAlignment="1" applyProtection="1">
      <alignment horizontal="center" wrapText="1"/>
    </xf>
    <xf numFmtId="4" fontId="0" fillId="44" borderId="12" xfId="0" applyNumberFormat="1" applyFill="1" applyBorder="1" applyProtection="1"/>
    <xf numFmtId="167" fontId="6" fillId="44" borderId="12" xfId="0" applyNumberFormat="1" applyFont="1" applyFill="1" applyBorder="1" applyAlignment="1" applyProtection="1">
      <alignment wrapText="1"/>
    </xf>
    <xf numFmtId="9" fontId="6" fillId="0" borderId="33" xfId="0" applyNumberFormat="1" applyFont="1" applyBorder="1" applyAlignment="1" applyProtection="1">
      <alignment horizontal="right"/>
    </xf>
    <xf numFmtId="0" fontId="6" fillId="0" borderId="33" xfId="0" applyFont="1" applyBorder="1" applyProtection="1"/>
    <xf numFmtId="167" fontId="6" fillId="44" borderId="12" xfId="0" applyNumberFormat="1" applyFont="1" applyFill="1" applyBorder="1" applyAlignment="1" applyProtection="1">
      <alignment horizontal="center"/>
    </xf>
    <xf numFmtId="167" fontId="6" fillId="44" borderId="12" xfId="0" applyNumberFormat="1" applyFont="1" applyFill="1" applyBorder="1" applyProtection="1"/>
    <xf numFmtId="167" fontId="6" fillId="44" borderId="12" xfId="0" applyNumberFormat="1" applyFont="1" applyFill="1" applyBorder="1" applyAlignment="1" applyProtection="1">
      <alignment horizontal="right"/>
    </xf>
    <xf numFmtId="164" fontId="0" fillId="44" borderId="12" xfId="1" applyNumberFormat="1" applyFont="1" applyFill="1" applyBorder="1" applyProtection="1"/>
    <xf numFmtId="0" fontId="0" fillId="10" borderId="36" xfId="0" applyFont="1" applyFill="1" applyBorder="1" applyAlignment="1">
      <alignment horizontal="right"/>
    </xf>
    <xf numFmtId="0" fontId="0" fillId="10" borderId="41" xfId="0" applyFill="1" applyBorder="1" applyProtection="1"/>
    <xf numFmtId="0" fontId="10" fillId="10" borderId="11" xfId="0" applyFont="1" applyFill="1" applyBorder="1" applyAlignment="1" applyProtection="1">
      <alignment horizontal="center" wrapText="1"/>
    </xf>
    <xf numFmtId="0" fontId="10" fillId="10" borderId="12" xfId="0" applyFont="1" applyFill="1" applyBorder="1" applyAlignment="1" applyProtection="1">
      <alignment horizontal="center" wrapText="1"/>
    </xf>
    <xf numFmtId="0" fontId="13" fillId="0" borderId="0" xfId="0" applyFont="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7" fillId="2" borderId="11" xfId="0" applyFont="1" applyFill="1" applyBorder="1" applyAlignment="1">
      <alignment horizontal="left"/>
    </xf>
    <xf numFmtId="0" fontId="7" fillId="2" borderId="13" xfId="0" applyFont="1" applyFill="1" applyBorder="1" applyAlignment="1">
      <alignment horizontal="left"/>
    </xf>
    <xf numFmtId="0" fontId="7" fillId="2" borderId="12" xfId="0" applyFont="1" applyFill="1" applyBorder="1" applyAlignment="1">
      <alignment horizontal="left"/>
    </xf>
    <xf numFmtId="0" fontId="8" fillId="3" borderId="11" xfId="0" applyFont="1" applyFill="1" applyBorder="1" applyAlignment="1">
      <alignment horizontal="left"/>
    </xf>
    <xf numFmtId="0" fontId="8" fillId="3" borderId="13" xfId="0" applyFont="1" applyFill="1" applyBorder="1" applyAlignment="1">
      <alignment horizontal="left"/>
    </xf>
    <xf numFmtId="0" fontId="8" fillId="3" borderId="12" xfId="0" applyFont="1" applyFill="1" applyBorder="1" applyAlignment="1">
      <alignment horizontal="left"/>
    </xf>
    <xf numFmtId="0" fontId="7" fillId="3" borderId="11" xfId="0" applyFont="1" applyFill="1" applyBorder="1" applyAlignment="1">
      <alignment horizontal="left" vertical="center" wrapText="1"/>
    </xf>
    <xf numFmtId="0" fontId="7" fillId="3" borderId="13" xfId="0" applyFont="1" applyFill="1" applyBorder="1" applyAlignment="1">
      <alignment horizontal="left" vertical="center" wrapText="1"/>
    </xf>
    <xf numFmtId="0" fontId="7" fillId="3" borderId="12" xfId="0" applyFont="1" applyFill="1" applyBorder="1" applyAlignment="1">
      <alignment horizontal="left" vertical="center" wrapText="1"/>
    </xf>
    <xf numFmtId="0" fontId="10" fillId="6" borderId="11" xfId="0" applyFont="1" applyFill="1" applyBorder="1" applyAlignment="1">
      <alignment horizontal="center" wrapText="1"/>
    </xf>
    <xf numFmtId="0" fontId="10" fillId="6" borderId="12" xfId="0" applyFont="1" applyFill="1" applyBorder="1" applyAlignment="1">
      <alignment horizontal="center" wrapText="1"/>
    </xf>
    <xf numFmtId="0" fontId="0" fillId="0" borderId="0" xfId="0" applyFont="1" applyAlignment="1">
      <alignment horizontal="left"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4" xfId="44" xr:uid="{00000000-0005-0000-0000-00002700000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17">
    <dxf>
      <fill>
        <patternFill>
          <bgColor theme="1"/>
        </patternFill>
      </fill>
    </dxf>
    <dxf>
      <fill>
        <patternFill>
          <bgColor theme="1"/>
        </patternFill>
      </fill>
    </dxf>
    <dxf>
      <fill>
        <patternFill>
          <bgColor theme="1"/>
        </patternFill>
      </fill>
    </dxf>
    <dxf>
      <font>
        <color auto="1"/>
      </font>
    </dxf>
    <dxf>
      <fill>
        <patternFill>
          <bgColor rgb="FFFFFF00"/>
        </patternFill>
      </fill>
    </dxf>
    <dxf>
      <font>
        <color auto="1"/>
      </font>
    </dxf>
    <dxf>
      <font>
        <color auto="1"/>
      </font>
    </dxf>
    <dxf>
      <numFmt numFmtId="171" formatCode="0;\-0;;@"/>
    </dxf>
    <dxf>
      <fill>
        <patternFill>
          <bgColor theme="1"/>
        </patternFill>
      </fill>
    </dxf>
    <dxf>
      <fill>
        <patternFill>
          <bgColor theme="1"/>
        </patternFill>
      </fill>
    </dxf>
    <dxf>
      <fill>
        <patternFill>
          <bgColor rgb="FFFFFF00"/>
        </patternFill>
      </fill>
    </dxf>
    <dxf>
      <fill>
        <patternFill>
          <bgColor theme="1"/>
        </patternFill>
      </fill>
    </dxf>
    <dxf>
      <fill>
        <patternFill>
          <bgColor rgb="FFFF0000"/>
        </patternFill>
      </fill>
    </dxf>
    <dxf>
      <font>
        <color auto="1"/>
      </font>
    </dxf>
    <dxf>
      <font>
        <color theme="0"/>
      </font>
      <fill>
        <patternFill>
          <bgColor rgb="FFFF0000"/>
        </patternFill>
      </fill>
    </dxf>
    <dxf>
      <fill>
        <patternFill>
          <bgColor rgb="FFFF9900"/>
        </patternFill>
      </fill>
    </dxf>
    <dxf>
      <font>
        <color auto="1"/>
      </font>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O63"/>
  <sheetViews>
    <sheetView tabSelected="1" workbookViewId="0">
      <selection activeCell="E2" sqref="E2"/>
    </sheetView>
  </sheetViews>
  <sheetFormatPr defaultRowHeight="15" x14ac:dyDescent="0.25"/>
  <cols>
    <col min="1" max="1" width="3.140625" customWidth="1"/>
    <col min="2" max="2" width="48.42578125" customWidth="1"/>
    <col min="3" max="3" width="5" customWidth="1"/>
    <col min="4" max="4" width="18.7109375" customWidth="1"/>
    <col min="5" max="5" width="21.7109375" customWidth="1"/>
    <col min="6" max="7" width="2.7109375" style="16" customWidth="1"/>
    <col min="8" max="8" width="45.85546875" style="16" customWidth="1"/>
    <col min="9" max="9" width="4.7109375" style="16" customWidth="1"/>
    <col min="10" max="10" width="17.85546875" style="16" customWidth="1"/>
    <col min="11" max="11" width="15.140625" style="16" bestFit="1" customWidth="1"/>
    <col min="12" max="12" width="14.85546875" style="16" customWidth="1"/>
    <col min="13" max="13" width="15.140625" bestFit="1" customWidth="1"/>
  </cols>
  <sheetData>
    <row r="1" spans="2:15" ht="21.75" customHeight="1" thickBot="1" x14ac:dyDescent="0.4">
      <c r="B1" s="74" t="s">
        <v>1288</v>
      </c>
      <c r="C1" s="73"/>
      <c r="D1" s="225" t="s">
        <v>9</v>
      </c>
      <c r="E1" s="226"/>
      <c r="F1" s="21"/>
      <c r="G1" s="21"/>
      <c r="H1" s="211" t="s">
        <v>1283</v>
      </c>
      <c r="I1" s="212"/>
      <c r="J1" s="200" t="s">
        <v>1285</v>
      </c>
      <c r="K1" s="172" t="s">
        <v>1284</v>
      </c>
      <c r="L1" s="176" t="s">
        <v>1276</v>
      </c>
      <c r="M1" s="195" t="s">
        <v>1274</v>
      </c>
    </row>
    <row r="2" spans="2:15" ht="18" customHeight="1" thickBot="1" x14ac:dyDescent="0.35">
      <c r="B2" s="78" t="e">
        <f>VLOOKUP(E2,'FY2024 FWADA'!A:B,2,FALSE)</f>
        <v>#N/A</v>
      </c>
      <c r="C2" s="214" t="s">
        <v>1183</v>
      </c>
      <c r="D2" s="215"/>
      <c r="E2" s="66"/>
      <c r="F2" s="11"/>
      <c r="G2" s="11"/>
      <c r="H2" s="77"/>
      <c r="I2" s="76"/>
      <c r="J2" s="76"/>
      <c r="K2" s="76"/>
      <c r="L2" s="189"/>
      <c r="M2" s="194"/>
    </row>
    <row r="3" spans="2:15" ht="15.75" thickBot="1" x14ac:dyDescent="0.3">
      <c r="B3" s="2"/>
      <c r="C3" s="3"/>
      <c r="D3" s="28" t="s">
        <v>6</v>
      </c>
      <c r="E3" s="46" t="e">
        <f>VLOOKUP(E2,'K-8 District List'!A:D,4,FALSE)</f>
        <v>#N/A</v>
      </c>
      <c r="F3" s="22"/>
      <c r="G3" s="22"/>
      <c r="H3" s="177" t="s">
        <v>1232</v>
      </c>
      <c r="I3" s="183"/>
      <c r="J3" s="208" t="e">
        <f>VLOOKUP($E$2,'FY2023 WADA'!A:B,2,FALSE)</f>
        <v>#N/A</v>
      </c>
      <c r="K3" s="188" t="e">
        <f>VLOOKUP($E$2,'FY2022 WADA'!A:B,2,FALSE)</f>
        <v>#N/A</v>
      </c>
      <c r="L3" s="191" t="e">
        <f>VLOOKUP($E$2,'FY2021 WADA'!A:B,2,FALSE)</f>
        <v>#N/A</v>
      </c>
      <c r="M3" s="193" t="e">
        <f>VLOOKUP($E$2,'FY2020 WADA'!A:B,2,FALSE)</f>
        <v>#N/A</v>
      </c>
    </row>
    <row r="4" spans="2:15" ht="15" customHeight="1" x14ac:dyDescent="0.25">
      <c r="B4" s="148" t="s">
        <v>1290</v>
      </c>
      <c r="C4" s="142"/>
      <c r="D4" s="143"/>
      <c r="E4" s="47" t="e">
        <f>VLOOKUP(E2,'FY2024 FWADA'!A:K,11,FALSE)</f>
        <v>#N/A</v>
      </c>
      <c r="F4" s="11"/>
      <c r="G4" s="11"/>
      <c r="H4" s="178" t="s">
        <v>1233</v>
      </c>
      <c r="I4" s="184"/>
      <c r="J4" s="187" t="e">
        <f>VLOOKUP($E$2,'FY2023 WADA'!A:C,3,FALSE)</f>
        <v>#N/A</v>
      </c>
      <c r="K4" s="187" t="e">
        <f>VLOOKUP($E$2,'FY2022 WADA'!A:C,3,FALSE)</f>
        <v>#N/A</v>
      </c>
      <c r="L4" s="190" t="e">
        <f>VLOOKUP($E$2,'FY2021 WADA'!A:C,3,FALSE)</f>
        <v>#N/A</v>
      </c>
      <c r="M4" s="192" t="e">
        <f>VLOOKUP($E$2,'FY2020 WADA'!A:C,3,FALSE)</f>
        <v>#N/A</v>
      </c>
    </row>
    <row r="5" spans="2:15" s="118" customFormat="1" ht="15" customHeight="1" x14ac:dyDescent="0.25">
      <c r="B5" s="148" t="s">
        <v>1234</v>
      </c>
      <c r="C5" s="142"/>
      <c r="D5" s="143"/>
      <c r="E5" s="141"/>
      <c r="F5" s="11"/>
      <c r="G5" s="11"/>
      <c r="H5" s="179" t="s">
        <v>1142</v>
      </c>
      <c r="I5" s="185"/>
      <c r="J5" s="182" t="e">
        <f>SUM(J2:J4)</f>
        <v>#N/A</v>
      </c>
      <c r="K5" s="182" t="e">
        <f>SUM(K2:K4)</f>
        <v>#N/A</v>
      </c>
      <c r="L5" s="68" t="e">
        <f>SUM(L2:L4)</f>
        <v>#N/A</v>
      </c>
      <c r="M5" s="69" t="e">
        <f>SUM(M3:M4)</f>
        <v>#N/A</v>
      </c>
    </row>
    <row r="6" spans="2:15" s="118" customFormat="1" ht="15" customHeight="1" thickBot="1" x14ac:dyDescent="0.3">
      <c r="B6" s="148" t="s">
        <v>1245</v>
      </c>
      <c r="C6" s="142"/>
      <c r="D6" s="143"/>
      <c r="E6" s="47" t="e">
        <f>VLOOKUP(E2,'FY2023 WADA'!A:O,15,FALSE)</f>
        <v>#N/A</v>
      </c>
      <c r="F6" s="11"/>
      <c r="G6" s="11"/>
      <c r="H6" s="180" t="s">
        <v>1180</v>
      </c>
      <c r="I6" s="186"/>
      <c r="J6" s="181" t="e">
        <f>IF(E3="YES",VLOOKUP(D2,'FY2023 WADA'!A:D,4,FALSE),0)</f>
        <v>#N/A</v>
      </c>
      <c r="K6" s="181" t="e">
        <f>IF(E3="YES",VLOOKUP(D2,'FY2022 WADA'!A:D,4,FALSE),0)</f>
        <v>#N/A</v>
      </c>
      <c r="L6" s="49" t="e">
        <f>IF(E3="YES",VLOOKUP(E2,'FY2021 WADA'!A:D,4,FALSE),0)</f>
        <v>#N/A</v>
      </c>
      <c r="M6" s="50" t="e">
        <f>IF(E3="YES",VLOOKUP(E2,'FY2020 WADA'!A:D,4,FALSE),0)</f>
        <v>#N/A</v>
      </c>
    </row>
    <row r="7" spans="2:15" ht="15.75" thickBot="1" x14ac:dyDescent="0.3">
      <c r="B7" s="151" t="s">
        <v>1239</v>
      </c>
      <c r="C7" s="152"/>
      <c r="D7" s="144"/>
      <c r="E7" s="149" t="e">
        <f>SUM(E5:E6)</f>
        <v>#N/A</v>
      </c>
      <c r="F7" s="11"/>
      <c r="G7" s="11"/>
      <c r="H7" s="51"/>
      <c r="I7" s="52"/>
      <c r="J7" s="170"/>
      <c r="K7" s="170"/>
      <c r="L7" s="91"/>
      <c r="M7" s="55"/>
    </row>
    <row r="8" spans="2:15" ht="15.75" thickBot="1" x14ac:dyDescent="0.3">
      <c r="B8" s="150" t="s">
        <v>1232</v>
      </c>
      <c r="C8" s="145"/>
      <c r="D8" s="146"/>
      <c r="E8" s="48"/>
      <c r="F8" s="11"/>
      <c r="G8" s="11"/>
      <c r="H8" s="161" t="s">
        <v>0</v>
      </c>
      <c r="I8" s="164"/>
      <c r="J8" s="201" t="e">
        <f>VLOOKUP($E$2,'FY2023 WADA'!A:E,5,FALSE)</f>
        <v>#N/A</v>
      </c>
      <c r="K8" s="201" t="e">
        <f>VLOOKUP(E2,'FY2022 WADA'!A:E,5,FALSE)</f>
        <v>#N/A</v>
      </c>
      <c r="L8" s="42" t="e">
        <f>VLOOKUP(E2,'FY2021 WADA'!A:E,5,FALSE)</f>
        <v>#N/A</v>
      </c>
      <c r="M8" s="79" t="e">
        <f>VLOOKUP(E2,'FY2020 WADA'!A:E,5,FALSE)</f>
        <v>#N/A</v>
      </c>
      <c r="N8" s="11"/>
    </row>
    <row r="9" spans="2:15" x14ac:dyDescent="0.25">
      <c r="B9" s="150" t="s">
        <v>1233</v>
      </c>
      <c r="C9" s="145"/>
      <c r="D9" s="146"/>
      <c r="E9" s="140" t="e">
        <f>VLOOKUP(E2,'FY2023 WADA'!A:C,3,FALSE)</f>
        <v>#N/A</v>
      </c>
      <c r="F9" s="11"/>
      <c r="G9" s="11"/>
      <c r="H9" s="162" t="s">
        <v>1</v>
      </c>
      <c r="I9" s="167"/>
      <c r="J9" s="173">
        <v>0.3095</v>
      </c>
      <c r="K9" s="173">
        <v>0.29449999999999998</v>
      </c>
      <c r="L9" s="80">
        <v>0.29449999999999998</v>
      </c>
      <c r="M9" s="80">
        <v>0.31419999999999998</v>
      </c>
      <c r="N9" s="11"/>
      <c r="O9" s="11"/>
    </row>
    <row r="10" spans="2:15" x14ac:dyDescent="0.25">
      <c r="B10" s="151" t="s">
        <v>1240</v>
      </c>
      <c r="C10" s="152"/>
      <c r="D10" s="144"/>
      <c r="E10" s="67" t="e">
        <f>SUM(E8:E9)</f>
        <v>#N/A</v>
      </c>
      <c r="F10" s="11"/>
      <c r="G10" s="11"/>
      <c r="H10" s="162" t="s">
        <v>2</v>
      </c>
      <c r="I10" s="165"/>
      <c r="J10" s="174" t="e">
        <f>J5*J9</f>
        <v>#N/A</v>
      </c>
      <c r="K10" s="174" t="e">
        <f>K5*K9</f>
        <v>#N/A</v>
      </c>
      <c r="L10" s="57" t="e">
        <f>L5*L9</f>
        <v>#N/A</v>
      </c>
      <c r="M10" s="57" t="e">
        <f>(M3+M4)*M9</f>
        <v>#N/A</v>
      </c>
      <c r="N10" s="11"/>
      <c r="O10" s="11"/>
    </row>
    <row r="11" spans="2:15" ht="15.75" thickBot="1" x14ac:dyDescent="0.3">
      <c r="B11" s="150" t="s">
        <v>1154</v>
      </c>
      <c r="C11" s="145"/>
      <c r="D11" s="147" t="e">
        <f>IF(E3="No","Leave Field 0.0000","Enter K-8 ADA")</f>
        <v>#N/A</v>
      </c>
      <c r="E11" s="70"/>
      <c r="F11" s="11"/>
      <c r="G11" s="11"/>
      <c r="H11" s="163" t="s">
        <v>1213</v>
      </c>
      <c r="I11" s="166">
        <v>0.25</v>
      </c>
      <c r="J11" s="175" t="e">
        <f>IF(J8-J10&lt;0,0,J8-J10)</f>
        <v>#N/A</v>
      </c>
      <c r="K11" s="175" t="e">
        <f>IF(K8-K10&lt;0,0,K8-K10)</f>
        <v>#N/A</v>
      </c>
      <c r="L11" s="58" t="e">
        <f>IF(L8-L10&lt;0,0,L8-L10)</f>
        <v>#N/A</v>
      </c>
      <c r="M11" s="58" t="e">
        <f>IF(M8-M10&lt;0,0,M8-M10)</f>
        <v>#N/A</v>
      </c>
      <c r="N11" s="11"/>
      <c r="O11" s="11"/>
    </row>
    <row r="12" spans="2:15" ht="15.75" thickBot="1" x14ac:dyDescent="0.3">
      <c r="B12" s="2"/>
      <c r="C12" s="3"/>
      <c r="D12" s="92" t="s">
        <v>1187</v>
      </c>
      <c r="E12" s="94" t="e">
        <f>VLOOKUP(E2,CEP!A:D,4,FALSE)</f>
        <v>#N/A</v>
      </c>
      <c r="F12" s="11" t="s">
        <v>1182</v>
      </c>
      <c r="G12" s="11"/>
      <c r="H12" s="87" t="s">
        <v>5</v>
      </c>
      <c r="I12" s="168"/>
      <c r="J12" s="207" t="e">
        <f>J11*$I$11</f>
        <v>#N/A</v>
      </c>
      <c r="K12" s="197" t="e">
        <f>K11*I11</f>
        <v>#N/A</v>
      </c>
      <c r="L12" s="88" t="e">
        <f>L11*I11</f>
        <v>#N/A</v>
      </c>
      <c r="M12" s="65" t="e">
        <f>M11*I11</f>
        <v>#N/A</v>
      </c>
      <c r="N12" s="11"/>
      <c r="O12" s="11"/>
    </row>
    <row r="13" spans="2:15" ht="15.75" thickBot="1" x14ac:dyDescent="0.3">
      <c r="B13" s="8" t="s">
        <v>1188</v>
      </c>
      <c r="C13" s="30"/>
      <c r="D13" s="17">
        <v>0</v>
      </c>
      <c r="E13" s="95" t="e">
        <f>VLOOKUP(E2,CEP!A:E,5,FALSE)</f>
        <v>#N/A</v>
      </c>
      <c r="F13" s="11" t="s">
        <v>1222</v>
      </c>
      <c r="G13" s="11"/>
      <c r="H13" s="53"/>
      <c r="I13" s="59"/>
      <c r="J13" s="171"/>
      <c r="K13" s="171"/>
      <c r="L13" s="54"/>
      <c r="M13" s="60"/>
      <c r="N13" s="11"/>
      <c r="O13" s="11"/>
    </row>
    <row r="14" spans="2:15" ht="15.75" thickBot="1" x14ac:dyDescent="0.3">
      <c r="B14" s="6" t="s">
        <v>1</v>
      </c>
      <c r="C14" s="31"/>
      <c r="D14" s="23">
        <v>0.3095</v>
      </c>
      <c r="E14" s="108" t="e">
        <f>E8*E13</f>
        <v>#N/A</v>
      </c>
      <c r="F14" s="11"/>
      <c r="G14" s="11"/>
      <c r="H14" s="161" t="s">
        <v>3</v>
      </c>
      <c r="I14" s="167"/>
      <c r="J14" s="201" t="e">
        <f>VLOOKUP($E$2,'FY2023 WADA'!A:H,8,FALSE)</f>
        <v>#N/A</v>
      </c>
      <c r="K14" s="201" t="e">
        <f>VLOOKUP(E2,'FY2022 WADA'!A:H,8,FALSE)</f>
        <v>#N/A</v>
      </c>
      <c r="L14" s="42" t="e">
        <f>VLOOKUP(E2,'FY2021 WADA'!A:H,8,FALSE)</f>
        <v>#N/A</v>
      </c>
      <c r="M14" s="43" t="e">
        <f>VLOOKUP(E2,'FY2020 WADA'!A:H,8,FALSE)</f>
        <v>#N/A</v>
      </c>
      <c r="N14" s="18"/>
      <c r="O14" s="11"/>
    </row>
    <row r="15" spans="2:15" x14ac:dyDescent="0.25">
      <c r="B15" s="6" t="s">
        <v>2</v>
      </c>
      <c r="C15" s="32"/>
      <c r="D15" s="10" t="e">
        <f>E10*D14</f>
        <v>#N/A</v>
      </c>
      <c r="E15" s="5"/>
      <c r="F15" s="18"/>
      <c r="G15" s="18"/>
      <c r="H15" s="162" t="s">
        <v>1</v>
      </c>
      <c r="I15" s="167"/>
      <c r="J15" s="173">
        <v>0.13109999999999999</v>
      </c>
      <c r="K15" s="173">
        <v>0.1283</v>
      </c>
      <c r="L15" s="56">
        <v>0.1283</v>
      </c>
      <c r="M15" s="56">
        <v>0.1206</v>
      </c>
      <c r="N15" s="18"/>
      <c r="O15" s="11"/>
    </row>
    <row r="16" spans="2:15" ht="15.75" thickBot="1" x14ac:dyDescent="0.3">
      <c r="B16" s="9" t="s">
        <v>1213</v>
      </c>
      <c r="C16" s="33">
        <v>0.25</v>
      </c>
      <c r="D16" s="24" t="e">
        <f>IF(E12="No",IF(D13-D15&lt;0,0,D13-D15),IF(E14-D15&lt;0,0,(E14-D15)))</f>
        <v>#N/A</v>
      </c>
      <c r="E16" s="5"/>
      <c r="F16" s="18"/>
      <c r="G16" s="18"/>
      <c r="H16" s="162" t="s">
        <v>2</v>
      </c>
      <c r="I16" s="165"/>
      <c r="J16" s="174" t="e">
        <f>IF(J6+J7=0,J15*J5,J15*(J6+J7))</f>
        <v>#N/A</v>
      </c>
      <c r="K16" s="174" t="e">
        <f>IF(K6+K7=0,K15*K5,K15*(K6+K7))</f>
        <v>#N/A</v>
      </c>
      <c r="L16" s="57" t="e">
        <f>IF(L6+L7=0,L15*L5,L15*(L6+L7))</f>
        <v>#N/A</v>
      </c>
      <c r="M16" s="57" t="e">
        <f>IF(M6=0,M15*(M3+M4),M15*(M6))</f>
        <v>#N/A</v>
      </c>
      <c r="N16" s="18"/>
      <c r="O16" s="11"/>
    </row>
    <row r="17" spans="2:15" ht="15.75" thickBot="1" x14ac:dyDescent="0.3">
      <c r="B17" s="81" t="s">
        <v>5</v>
      </c>
      <c r="C17" s="82"/>
      <c r="D17" s="83"/>
      <c r="E17" s="135" t="e">
        <f>D16*C16</f>
        <v>#N/A</v>
      </c>
      <c r="F17" s="18"/>
      <c r="G17" s="18"/>
      <c r="H17" s="163" t="s">
        <v>1213</v>
      </c>
      <c r="I17" s="166">
        <v>0.75</v>
      </c>
      <c r="J17" s="175" t="e">
        <f>IF(J14-J16&lt;0,0,J14-J16)</f>
        <v>#N/A</v>
      </c>
      <c r="K17" s="175" t="e">
        <f>IF(K14-K16&lt;0,0,K14-K16)</f>
        <v>#N/A</v>
      </c>
      <c r="L17" s="58" t="e">
        <f>IF(L14-L16&lt;0,0,L14-L16)</f>
        <v>#N/A</v>
      </c>
      <c r="M17" s="58" t="e">
        <f>IF(M14-M16&lt;0,0,M14-M16)</f>
        <v>#N/A</v>
      </c>
      <c r="N17" s="18"/>
      <c r="O17" s="11"/>
    </row>
    <row r="18" spans="2:15" ht="15.75" thickBot="1" x14ac:dyDescent="0.3">
      <c r="B18" s="2"/>
      <c r="C18" s="34"/>
      <c r="D18" s="4"/>
      <c r="E18" s="7"/>
      <c r="F18" s="18"/>
      <c r="G18" s="18"/>
      <c r="H18" s="169" t="s">
        <v>5</v>
      </c>
      <c r="I18" s="203"/>
      <c r="J18" s="207" t="e">
        <f>J17*$I$17</f>
        <v>#N/A</v>
      </c>
      <c r="K18" s="205" t="e">
        <f>K17*I17</f>
        <v>#N/A</v>
      </c>
      <c r="L18" s="89" t="e">
        <f>L17*I17</f>
        <v>#N/A</v>
      </c>
      <c r="M18" s="90" t="e">
        <f>M17*I17</f>
        <v>#N/A</v>
      </c>
      <c r="N18" s="18"/>
      <c r="O18" s="11"/>
    </row>
    <row r="19" spans="2:15" ht="15.75" thickBot="1" x14ac:dyDescent="0.3">
      <c r="B19" s="8" t="s">
        <v>3</v>
      </c>
      <c r="C19" s="35"/>
      <c r="D19" s="17">
        <v>0</v>
      </c>
      <c r="E19" s="7"/>
      <c r="F19" s="18"/>
      <c r="G19" s="18"/>
      <c r="H19" s="53"/>
      <c r="I19" s="59"/>
      <c r="J19" s="171"/>
      <c r="K19" s="171"/>
      <c r="L19" s="52"/>
      <c r="M19" s="61"/>
      <c r="N19" s="11"/>
      <c r="O19" s="11"/>
    </row>
    <row r="20" spans="2:15" ht="15.75" thickBot="1" x14ac:dyDescent="0.3">
      <c r="B20" s="6" t="s">
        <v>1</v>
      </c>
      <c r="C20" s="32"/>
      <c r="D20" s="23">
        <v>0.13109999999999999</v>
      </c>
      <c r="E20" s="7"/>
      <c r="F20" s="18"/>
      <c r="G20" s="18"/>
      <c r="H20" s="161" t="s">
        <v>4</v>
      </c>
      <c r="I20" s="167"/>
      <c r="J20" s="201" t="e">
        <f>VLOOKUP($E$2,'FY2023 WADA'!A:K,11,FALSE)</f>
        <v>#N/A</v>
      </c>
      <c r="K20" s="201" t="e">
        <f>VLOOKUP(E2,'FY2022 WADA'!A:K,11,FALSE)</f>
        <v>#N/A</v>
      </c>
      <c r="L20" s="42" t="e">
        <f>VLOOKUP(E2,'FY2021 WADA'!A:K,11,FALSE)</f>
        <v>#N/A</v>
      </c>
      <c r="M20" s="43" t="e">
        <f>VLOOKUP(E2,'FY2020 WADA'!A:K,11,FALSE)</f>
        <v>#N/A</v>
      </c>
      <c r="N20" s="18"/>
      <c r="O20" s="11"/>
    </row>
    <row r="21" spans="2:15" x14ac:dyDescent="0.25">
      <c r="B21" s="6" t="s">
        <v>2</v>
      </c>
      <c r="C21" s="32"/>
      <c r="D21" s="10" t="e">
        <f>IF(E11=0,D20*(E8+E9),D20*(E11))</f>
        <v>#N/A</v>
      </c>
      <c r="E21" s="7"/>
      <c r="F21" s="18"/>
      <c r="G21" s="18"/>
      <c r="H21" s="162" t="s">
        <v>1</v>
      </c>
      <c r="I21" s="165"/>
      <c r="J21" s="173">
        <v>2.3900000000000001E-2</v>
      </c>
      <c r="K21" s="173">
        <v>2.07E-2</v>
      </c>
      <c r="L21" s="56">
        <v>2.07E-2</v>
      </c>
      <c r="M21" s="56">
        <v>2.5000000000000001E-2</v>
      </c>
      <c r="N21" s="18"/>
      <c r="O21" s="11"/>
    </row>
    <row r="22" spans="2:15" ht="15.75" thickBot="1" x14ac:dyDescent="0.3">
      <c r="B22" s="9" t="s">
        <v>1213</v>
      </c>
      <c r="C22" s="33">
        <v>0.75</v>
      </c>
      <c r="D22" s="24" t="e">
        <f>IF(D19-D21&lt;0,0,D19-D21)</f>
        <v>#N/A</v>
      </c>
      <c r="E22" s="7"/>
      <c r="F22" s="19"/>
      <c r="G22" s="19"/>
      <c r="H22" s="162" t="s">
        <v>2</v>
      </c>
      <c r="I22" s="165"/>
      <c r="J22" s="174" t="e">
        <f>IF(J6+J7=0,J21*J5,J21*(J6+J7))</f>
        <v>#N/A</v>
      </c>
      <c r="K22" s="174" t="e">
        <f>IF(K6+K7=0,K21*K5,K21*(K6+K7))</f>
        <v>#N/A</v>
      </c>
      <c r="L22" s="57" t="e">
        <f>IF(L6+L7=0,L21*L5,L21*(L6+L7))</f>
        <v>#N/A</v>
      </c>
      <c r="M22" s="57" t="e">
        <f>IF(M6=0,M21*(M3+M4),M21*(M6))</f>
        <v>#N/A</v>
      </c>
      <c r="N22" s="18"/>
      <c r="O22" s="11"/>
    </row>
    <row r="23" spans="2:15" ht="15.75" thickBot="1" x14ac:dyDescent="0.3">
      <c r="B23" s="81" t="s">
        <v>5</v>
      </c>
      <c r="C23" s="82"/>
      <c r="D23" s="84"/>
      <c r="E23" s="85" t="e">
        <f>D22*C22</f>
        <v>#N/A</v>
      </c>
      <c r="F23" s="18"/>
      <c r="G23" s="18"/>
      <c r="H23" s="163" t="s">
        <v>1213</v>
      </c>
      <c r="I23" s="166">
        <v>0.6</v>
      </c>
      <c r="J23" s="175" t="e">
        <f>IF(J20-J22&lt;0,0,J20-J22)</f>
        <v>#N/A</v>
      </c>
      <c r="K23" s="175" t="e">
        <f>IF(K20-K22&lt;0,0,K20-K22)</f>
        <v>#N/A</v>
      </c>
      <c r="L23" s="58" t="e">
        <f>IF(L20-L22&lt;0,0,L20-L22)</f>
        <v>#N/A</v>
      </c>
      <c r="M23" s="58" t="e">
        <f>IF(M20-M22&lt;0,0,M20-M22)</f>
        <v>#N/A</v>
      </c>
      <c r="N23" s="18"/>
      <c r="O23" s="11"/>
    </row>
    <row r="24" spans="2:15" ht="15.75" thickBot="1" x14ac:dyDescent="0.3">
      <c r="B24" s="2"/>
      <c r="C24" s="34"/>
      <c r="D24" s="3"/>
      <c r="E24" s="27"/>
      <c r="F24" s="18"/>
      <c r="G24" s="18"/>
      <c r="H24" s="169" t="s">
        <v>5</v>
      </c>
      <c r="I24" s="204"/>
      <c r="J24" s="206" t="e">
        <f>J23*$I$23</f>
        <v>#N/A</v>
      </c>
      <c r="K24" s="206" t="e">
        <f>K23*I23</f>
        <v>#N/A</v>
      </c>
      <c r="L24" s="89" t="e">
        <f>L23*I23</f>
        <v>#N/A</v>
      </c>
      <c r="M24" s="90" t="e">
        <f>M23*I23</f>
        <v>#N/A</v>
      </c>
      <c r="N24" s="18"/>
      <c r="O24" s="11"/>
    </row>
    <row r="25" spans="2:15" ht="15.75" thickBot="1" x14ac:dyDescent="0.3">
      <c r="B25" s="8" t="s">
        <v>4</v>
      </c>
      <c r="C25" s="35"/>
      <c r="D25" s="17">
        <v>0</v>
      </c>
      <c r="E25" s="7"/>
      <c r="F25" s="18"/>
      <c r="G25" s="18"/>
      <c r="H25" s="133"/>
      <c r="I25" s="11"/>
      <c r="J25" s="11"/>
      <c r="K25" s="11"/>
      <c r="L25" s="11"/>
      <c r="M25" s="134"/>
      <c r="N25" s="11"/>
      <c r="O25" s="11"/>
    </row>
    <row r="26" spans="2:15" x14ac:dyDescent="0.25">
      <c r="B26" s="6" t="s">
        <v>1</v>
      </c>
      <c r="C26" s="32"/>
      <c r="D26" s="23">
        <v>2.3900000000000001E-2</v>
      </c>
      <c r="E26" s="7"/>
      <c r="F26" s="18"/>
      <c r="G26" s="18"/>
      <c r="H26" s="209" t="s">
        <v>1234</v>
      </c>
      <c r="I26" s="183"/>
      <c r="J26" s="181" t="e">
        <f>VLOOKUP($E$2,'FY2023 WADA'!A:N,14,FALSE)</f>
        <v>#N/A</v>
      </c>
      <c r="K26" s="49" t="e">
        <f>VLOOKUP($E$2,'FY2022 WADA'!A:N,14,FALSE)</f>
        <v>#N/A</v>
      </c>
      <c r="L26" s="49" t="e">
        <f>VLOOKUP($E$2,'FY2021 WADA'!A:N,14,FALSE)</f>
        <v>#N/A</v>
      </c>
      <c r="M26" s="50" t="e">
        <f>VLOOKUP($E$2,'FY2020 WADA'!A:N,14,FALSE)</f>
        <v>#N/A</v>
      </c>
      <c r="N26" s="18"/>
      <c r="O26" s="11"/>
    </row>
    <row r="27" spans="2:15" ht="15.75" thickBot="1" x14ac:dyDescent="0.3">
      <c r="B27" s="6" t="s">
        <v>2</v>
      </c>
      <c r="C27" s="32"/>
      <c r="D27" s="10" t="e">
        <f>IF(E11=0,D26*(E8+E9),D26*(E11))</f>
        <v>#N/A</v>
      </c>
      <c r="E27" s="7"/>
      <c r="F27" s="18"/>
      <c r="G27" s="18"/>
      <c r="H27" s="209" t="s">
        <v>1245</v>
      </c>
      <c r="I27" s="210"/>
      <c r="J27" s="181" t="e">
        <f>VLOOKUP($E$2,'FY2023 WADA'!A:O,15,FALSE)</f>
        <v>#N/A</v>
      </c>
      <c r="K27" s="49" t="e">
        <f>VLOOKUP($E$2,'FY2022 WADA'!A:O,15,FALSE)</f>
        <v>#N/A</v>
      </c>
      <c r="L27" s="49" t="e">
        <f>VLOOKUP($E$2,'FY2021 WADA'!A:O,15,FALSE)</f>
        <v>#N/A</v>
      </c>
      <c r="M27" s="50" t="e">
        <f>VLOOKUP($E$2,'FY2020 WADA'!A:O,15,FALSE)</f>
        <v>#N/A</v>
      </c>
      <c r="N27" s="11"/>
      <c r="O27" s="11"/>
    </row>
    <row r="28" spans="2:15" ht="15.75" thickBot="1" x14ac:dyDescent="0.3">
      <c r="B28" s="9" t="s">
        <v>1213</v>
      </c>
      <c r="C28" s="33">
        <v>0.6</v>
      </c>
      <c r="D28" s="24" t="e">
        <f>IF(D25-D27&lt;0,0,D25-D27)</f>
        <v>#N/A</v>
      </c>
      <c r="E28" s="7"/>
      <c r="F28" s="19"/>
      <c r="G28" s="19"/>
      <c r="H28" s="53"/>
      <c r="I28" s="52"/>
      <c r="J28" s="170"/>
      <c r="K28" s="170"/>
      <c r="L28" s="54"/>
      <c r="M28" s="60"/>
      <c r="N28" s="19"/>
    </row>
    <row r="29" spans="2:15" s="118" customFormat="1" ht="15.75" thickBot="1" x14ac:dyDescent="0.3">
      <c r="B29" s="81" t="s">
        <v>5</v>
      </c>
      <c r="C29" s="86"/>
      <c r="D29" s="84"/>
      <c r="E29" s="85" t="e">
        <f>D28*C28</f>
        <v>#N/A</v>
      </c>
      <c r="F29" s="19"/>
      <c r="G29" s="19"/>
      <c r="H29" s="62" t="s">
        <v>1176</v>
      </c>
      <c r="I29" s="63"/>
      <c r="J29" s="196" t="e">
        <f>J5+J12+J18+J24+J26+J27</f>
        <v>#N/A</v>
      </c>
      <c r="K29" s="202" t="e">
        <f>K5+K12+K18+K24+K26+K27</f>
        <v>#N/A</v>
      </c>
      <c r="L29" s="64" t="e">
        <f>L5+L12+L18+L24+L26+L27</f>
        <v>#N/A</v>
      </c>
      <c r="M29" s="65" t="e">
        <f>M3+M4+M12+M18+M24+M26+M27</f>
        <v>#N/A</v>
      </c>
      <c r="N29" s="19"/>
    </row>
    <row r="30" spans="2:15" s="118" customFormat="1" x14ac:dyDescent="0.25">
      <c r="B30" s="2"/>
      <c r="C30" s="3"/>
      <c r="D30" s="3"/>
      <c r="E30" s="5"/>
      <c r="F30" s="19"/>
      <c r="G30" s="19"/>
      <c r="L30" s="19"/>
    </row>
    <row r="31" spans="2:15" s="118" customFormat="1" x14ac:dyDescent="0.25">
      <c r="B31" s="25" t="s">
        <v>1234</v>
      </c>
      <c r="C31" s="26"/>
      <c r="D31" s="44"/>
      <c r="E31" s="47">
        <f>E5</f>
        <v>0</v>
      </c>
      <c r="F31" s="19"/>
      <c r="G31" s="19"/>
      <c r="L31" s="19"/>
    </row>
    <row r="32" spans="2:15" s="118" customFormat="1" ht="15.75" thickBot="1" x14ac:dyDescent="0.3">
      <c r="B32" s="136" t="s">
        <v>1245</v>
      </c>
      <c r="C32" s="137"/>
      <c r="D32" s="138"/>
      <c r="E32" s="139" t="e">
        <f>E6</f>
        <v>#N/A</v>
      </c>
      <c r="F32" s="19"/>
      <c r="G32" s="19"/>
      <c r="H32" s="131"/>
      <c r="I32" s="131"/>
      <c r="J32" s="132"/>
      <c r="K32" s="132"/>
      <c r="L32" s="19"/>
    </row>
    <row r="33" spans="2:12" ht="30.75" customHeight="1" thickBot="1" x14ac:dyDescent="0.5">
      <c r="B33" s="213" t="s">
        <v>1179</v>
      </c>
      <c r="C33" s="213"/>
      <c r="D33" s="213"/>
      <c r="E33" s="213"/>
      <c r="F33" s="213"/>
      <c r="G33" s="213"/>
      <c r="H33" s="213"/>
      <c r="I33" s="213"/>
      <c r="J33" s="213"/>
      <c r="K33" s="213"/>
      <c r="L33" s="41"/>
    </row>
    <row r="34" spans="2:12" ht="20.100000000000001" customHeight="1" thickBot="1" x14ac:dyDescent="0.5">
      <c r="B34" s="222" t="s">
        <v>1246</v>
      </c>
      <c r="C34" s="223"/>
      <c r="D34" s="224"/>
      <c r="E34" s="110" t="e">
        <f>E8+E9+E17+E23+E29+E31+E32</f>
        <v>#N/A</v>
      </c>
      <c r="F34" s="20"/>
      <c r="G34" s="20"/>
      <c r="H34" s="75"/>
      <c r="I34" s="75"/>
      <c r="J34" s="75"/>
      <c r="K34" s="75"/>
      <c r="L34" s="20"/>
    </row>
    <row r="35" spans="2:12" ht="20.100000000000001" customHeight="1" thickBot="1" x14ac:dyDescent="0.5">
      <c r="B35" s="216" t="s">
        <v>1289</v>
      </c>
      <c r="C35" s="217"/>
      <c r="D35" s="218"/>
      <c r="E35" s="111" t="e">
        <f>MAX(J29-J4-J27,K29-K4-K27,L29-L4-L27,M29-M4-M27) + (E9+E6)</f>
        <v>#N/A</v>
      </c>
      <c r="H35" s="37" t="s">
        <v>1220</v>
      </c>
      <c r="I35" s="36"/>
      <c r="J35" s="71">
        <f ca="1">TODAY()</f>
        <v>45322</v>
      </c>
      <c r="K35" s="41"/>
      <c r="L35" s="12"/>
    </row>
    <row r="36" spans="2:12" ht="20.100000000000001" customHeight="1" thickBot="1" x14ac:dyDescent="0.35">
      <c r="B36" s="219" t="s">
        <v>1248</v>
      </c>
      <c r="C36" s="220"/>
      <c r="D36" s="221"/>
      <c r="E36" s="107" t="e">
        <f>IF(E34&gt;E35,"YES","NO")</f>
        <v>#N/A</v>
      </c>
      <c r="H36" s="37" t="s">
        <v>1177</v>
      </c>
      <c r="I36" s="36"/>
      <c r="J36" s="71">
        <v>45443</v>
      </c>
      <c r="K36" s="20"/>
      <c r="L36" s="13"/>
    </row>
    <row r="37" spans="2:12" ht="20.100000000000001" customHeight="1" thickBot="1" x14ac:dyDescent="0.5">
      <c r="B37" s="216" t="s">
        <v>1247</v>
      </c>
      <c r="C37" s="217"/>
      <c r="D37" s="218"/>
      <c r="E37" s="109" t="e">
        <f>IF(E36="YES",E8+E5,"0.0000 ")</f>
        <v>#N/A</v>
      </c>
      <c r="H37" s="38"/>
      <c r="I37" s="39"/>
      <c r="J37" s="36"/>
      <c r="K37" s="12"/>
      <c r="L37" s="11"/>
    </row>
    <row r="38" spans="2:12" ht="20.100000000000001" customHeight="1" x14ac:dyDescent="0.45">
      <c r="B38" s="37"/>
      <c r="C38" s="37"/>
      <c r="D38" s="37"/>
      <c r="E38" s="112"/>
      <c r="H38" s="72" t="s">
        <v>1178</v>
      </c>
      <c r="I38" s="39"/>
      <c r="J38" s="71">
        <v>45237</v>
      </c>
      <c r="K38" s="13"/>
      <c r="L38" s="14"/>
    </row>
    <row r="39" spans="2:12" ht="17.25" customHeight="1" x14ac:dyDescent="0.35">
      <c r="B39" s="96" t="s">
        <v>1221</v>
      </c>
      <c r="H39" s="40"/>
      <c r="I39" s="36"/>
      <c r="J39" s="36"/>
      <c r="K39" s="11"/>
      <c r="L39" s="15"/>
    </row>
    <row r="40" spans="2:12" ht="17.25" customHeight="1" x14ac:dyDescent="0.45">
      <c r="B40" s="96" t="s">
        <v>1224</v>
      </c>
      <c r="H40" s="40"/>
      <c r="I40" s="36"/>
      <c r="J40" s="36"/>
      <c r="K40" s="14"/>
    </row>
    <row r="41" spans="2:12" ht="17.25" customHeight="1" x14ac:dyDescent="0.35">
      <c r="B41" t="s">
        <v>1223</v>
      </c>
      <c r="H41" s="36"/>
      <c r="I41" s="36"/>
      <c r="J41" s="36"/>
      <c r="K41" s="15"/>
    </row>
    <row r="42" spans="2:12" ht="17.25" customHeight="1" x14ac:dyDescent="0.25">
      <c r="B42" t="s">
        <v>1225</v>
      </c>
    </row>
    <row r="63" spans="2:2" x14ac:dyDescent="0.25">
      <c r="B63" s="1"/>
    </row>
  </sheetData>
  <sheetProtection algorithmName="SHA-512" hashValue="tuXV7QhTz0OpnHY0njK3KpCGnoDpgGd5JZUdDDLwGiBeYog51+hWAMBmTAS/ZxxWinacpWGNprbRqckBH5qklw==" saltValue="e/HBIK2T+D2WiBvxVHNwtg==" spinCount="100000" sheet="1" objects="1" scenarios="1"/>
  <mergeCells count="8">
    <mergeCell ref="H1:I1"/>
    <mergeCell ref="B33:K33"/>
    <mergeCell ref="C2:D2"/>
    <mergeCell ref="B37:D37"/>
    <mergeCell ref="B36:D36"/>
    <mergeCell ref="B35:D35"/>
    <mergeCell ref="B34:D34"/>
    <mergeCell ref="D1:E1"/>
  </mergeCells>
  <conditionalFormatting sqref="D11">
    <cfRule type="containsText" dxfId="16" priority="29" operator="containsText" text="Leave Field 0.0000">
      <formula>NOT(ISERROR(SEARCH("Leave Field 0.0000",D11)))</formula>
    </cfRule>
    <cfRule type="containsText" dxfId="15" priority="30" operator="containsText" text="Enter K-8 ADA">
      <formula>NOT(ISERROR(SEARCH("Enter K-8 ADA",D11)))</formula>
    </cfRule>
  </conditionalFormatting>
  <conditionalFormatting sqref="I6">
    <cfRule type="containsText" dxfId="14" priority="22" operator="containsText" text="Enter K-8 ADA">
      <formula>NOT(ISERROR(SEARCH("Enter K-8 ADA",I6)))</formula>
    </cfRule>
    <cfRule type="containsText" dxfId="13" priority="23" operator="containsText" text="Leave Field 0.0000">
      <formula>NOT(ISERROR(SEARCH("Leave Field 0.0000",I6)))</formula>
    </cfRule>
    <cfRule type="containsText" dxfId="12" priority="24" operator="containsText" text="Enter K-8 ADA">
      <formula>NOT(ISERROR(SEARCH("Enter K-8 ADA",I6)))</formula>
    </cfRule>
  </conditionalFormatting>
  <conditionalFormatting sqref="B34:G34 B2:C2 F32:K32 B31:E32 F7:G31 B8:E29 B7 B3:I6 L3:M6 B1:I1 E2:I2 J1:M2 H7:M24 H26:M29">
    <cfRule type="expression" dxfId="11" priority="15">
      <formula>$J$35&gt;=$J$36</formula>
    </cfRule>
  </conditionalFormatting>
  <conditionalFormatting sqref="H36:J36">
    <cfRule type="expression" dxfId="10" priority="13">
      <formula>$J$35&gt;=$J$36</formula>
    </cfRule>
  </conditionalFormatting>
  <conditionalFormatting sqref="B34:K34 B33 B2:C2 F32:K32 B31:E32 F7:G31 B8:E29 B7 B3:I6 L3:M6 B1:I1 E2:I2 J1:M2 H7:M24 H26:M29">
    <cfRule type="expression" dxfId="9" priority="8">
      <formula>$J$35&gt;=$J$36</formula>
    </cfRule>
    <cfRule type="expression" dxfId="8" priority="16">
      <formula>"$J$27=&gt;$J$28"</formula>
    </cfRule>
  </conditionalFormatting>
  <conditionalFormatting sqref="E13">
    <cfRule type="cellIs" dxfId="7" priority="7" operator="equal">
      <formula>0</formula>
    </cfRule>
  </conditionalFormatting>
  <conditionalFormatting sqref="B40">
    <cfRule type="expression" dxfId="6" priority="32">
      <formula>E13&gt;0</formula>
    </cfRule>
  </conditionalFormatting>
  <conditionalFormatting sqref="B36">
    <cfRule type="expression" dxfId="5" priority="34">
      <formula>G12&gt;0</formula>
    </cfRule>
  </conditionalFormatting>
  <conditionalFormatting sqref="E36">
    <cfRule type="expression" dxfId="4" priority="4">
      <formula>E36="YES"</formula>
    </cfRule>
  </conditionalFormatting>
  <conditionalFormatting sqref="E36:E38 B39:B40">
    <cfRule type="expression" dxfId="3" priority="47">
      <formula>E10&gt;0</formula>
    </cfRule>
  </conditionalFormatting>
  <conditionalFormatting sqref="J3:K6">
    <cfRule type="expression" dxfId="2" priority="2">
      <formula>$J$35&gt;=$J$36</formula>
    </cfRule>
  </conditionalFormatting>
  <conditionalFormatting sqref="J3:K6">
    <cfRule type="expression" dxfId="1" priority="1">
      <formula>$J$35&gt;=$J$36</formula>
    </cfRule>
    <cfRule type="expression" dxfId="0" priority="3">
      <formula>"$J$27=&gt;$J$28"</formula>
    </cfRule>
  </conditionalFormatting>
  <dataValidations count="1">
    <dataValidation allowBlank="1" showInputMessage="1" showErrorMessage="1" promptTitle="Chose Yes or No as Appropriate" sqref="E3" xr:uid="{00000000-0002-0000-0000-000000000000}"/>
  </dataValidations>
  <pageMargins left="0.7" right="0.7" top="0.75" bottom="0.75" header="0.3" footer="0.3"/>
  <pageSetup scale="67" orientation="landscape" verticalDpi="597" r:id="rId1"/>
  <extLst>
    <ext xmlns:x14="http://schemas.microsoft.com/office/spreadsheetml/2009/9/main" uri="{CCE6A557-97BC-4b89-ADB6-D9C93CAAB3DF}">
      <x14:dataValidations xmlns:xm="http://schemas.microsoft.com/office/excel/2006/main" count="1">
        <x14:dataValidation type="list" allowBlank="1" showInputMessage="1" showErrorMessage="1" promptTitle="County District Code" prompt="Enter the Districts County District Code" xr:uid="{00000000-0002-0000-0000-000001000000}">
          <x14:formula1>
            <xm:f>'FY2024 FWADA'!$A$1:$A$568</xm:f>
          </x14:formula1>
          <xm:sqref>E2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N562"/>
  <sheetViews>
    <sheetView workbookViewId="0">
      <pane xSplit="3" ySplit="1" topLeftCell="D2" activePane="bottomRight" state="frozen"/>
      <selection pane="topRight" activeCell="D1" sqref="D1"/>
      <selection pane="bottomLeft" activeCell="A2" sqref="A2"/>
      <selection pane="bottomRight" activeCell="C2" sqref="C2"/>
    </sheetView>
  </sheetViews>
  <sheetFormatPr defaultColWidth="8.85546875" defaultRowHeight="15" x14ac:dyDescent="0.25"/>
  <cols>
    <col min="1" max="1" width="12.28515625" style="45" bestFit="1" customWidth="1"/>
    <col min="2" max="2" width="36" style="118" bestFit="1" customWidth="1"/>
    <col min="3" max="3" width="10.5703125" style="118" bestFit="1" customWidth="1"/>
    <col min="4" max="4" width="7.5703125" style="118" bestFit="1" customWidth="1"/>
    <col min="5" max="7" width="10.140625" style="118" bestFit="1" customWidth="1"/>
    <col min="8" max="8" width="10.140625" style="16" bestFit="1" customWidth="1"/>
    <col min="9" max="9" width="8.85546875" style="16"/>
    <col min="10" max="10" width="7.7109375" style="16" bestFit="1" customWidth="1"/>
    <col min="11" max="12" width="8.85546875" style="16"/>
    <col min="13" max="13" width="8.7109375" style="16" bestFit="1" customWidth="1"/>
    <col min="14" max="14" width="8.28515625" style="16" bestFit="1" customWidth="1"/>
    <col min="15" max="326" width="8.85546875" style="16"/>
    <col min="327" max="16384" width="8.85546875" style="118"/>
  </cols>
  <sheetData>
    <row r="1" spans="1:17" x14ac:dyDescent="0.25">
      <c r="A1" s="121" t="s">
        <v>1236</v>
      </c>
      <c r="B1" s="122" t="s">
        <v>1237</v>
      </c>
      <c r="C1" s="122" t="s">
        <v>1238</v>
      </c>
      <c r="D1" s="123" t="s">
        <v>1241</v>
      </c>
      <c r="E1" s="122">
        <v>2021</v>
      </c>
      <c r="F1" s="122">
        <v>2022</v>
      </c>
      <c r="G1" s="124">
        <v>2023</v>
      </c>
      <c r="H1" s="125">
        <v>2024</v>
      </c>
      <c r="I1" s="125"/>
    </row>
    <row r="2" spans="1:17" x14ac:dyDescent="0.25">
      <c r="A2" s="126" t="s">
        <v>10</v>
      </c>
      <c r="B2" s="127" t="s">
        <v>571</v>
      </c>
      <c r="C2" s="127">
        <v>2017</v>
      </c>
      <c r="D2" s="128" t="str">
        <f t="shared" ref="D2:D49" si="0">IF(J2&gt;0,"Yes","No")</f>
        <v>Yes</v>
      </c>
      <c r="E2" s="128">
        <v>0.64590000000000003</v>
      </c>
      <c r="F2" s="128">
        <v>0</v>
      </c>
      <c r="G2" s="128">
        <v>0.58989999999999998</v>
      </c>
      <c r="H2" s="158">
        <v>0.58989999999999998</v>
      </c>
      <c r="J2" s="16" t="s">
        <v>10</v>
      </c>
      <c r="K2" s="160"/>
      <c r="N2" s="160"/>
      <c r="Q2" s="160"/>
    </row>
    <row r="3" spans="1:17" x14ac:dyDescent="0.25">
      <c r="A3" s="45" t="s">
        <v>11</v>
      </c>
      <c r="B3" s="127"/>
      <c r="D3" s="128" t="str">
        <f t="shared" si="0"/>
        <v>No</v>
      </c>
      <c r="E3" s="128">
        <v>0</v>
      </c>
      <c r="F3" s="128">
        <v>0</v>
      </c>
      <c r="G3" s="128">
        <v>0</v>
      </c>
      <c r="H3" s="158">
        <v>0</v>
      </c>
    </row>
    <row r="4" spans="1:17" x14ac:dyDescent="0.25">
      <c r="A4" s="45" t="s">
        <v>12</v>
      </c>
      <c r="B4" s="127"/>
      <c r="D4" s="128" t="str">
        <f t="shared" si="0"/>
        <v>No</v>
      </c>
      <c r="E4" s="128">
        <v>0</v>
      </c>
      <c r="F4" s="128">
        <v>0</v>
      </c>
      <c r="G4" s="128">
        <v>0</v>
      </c>
      <c r="H4" s="158">
        <v>0</v>
      </c>
    </row>
    <row r="5" spans="1:17" x14ac:dyDescent="0.25">
      <c r="A5" s="45" t="s">
        <v>13</v>
      </c>
      <c r="B5" s="127"/>
      <c r="D5" s="128" t="str">
        <f t="shared" si="0"/>
        <v>No</v>
      </c>
      <c r="E5" s="128">
        <v>0</v>
      </c>
      <c r="F5" s="128">
        <v>0</v>
      </c>
      <c r="G5" s="128">
        <v>0</v>
      </c>
      <c r="H5" s="158">
        <v>0</v>
      </c>
    </row>
    <row r="6" spans="1:17" x14ac:dyDescent="0.25">
      <c r="A6" s="45" t="s">
        <v>497</v>
      </c>
      <c r="B6" s="127"/>
      <c r="D6" s="128" t="str">
        <f t="shared" si="0"/>
        <v>No</v>
      </c>
      <c r="E6" s="128">
        <v>0</v>
      </c>
      <c r="F6" s="128">
        <v>0</v>
      </c>
      <c r="G6" s="128">
        <v>0</v>
      </c>
      <c r="H6" s="158">
        <v>0</v>
      </c>
    </row>
    <row r="7" spans="1:17" s="16" customFormat="1" x14ac:dyDescent="0.25">
      <c r="A7" s="45" t="s">
        <v>14</v>
      </c>
      <c r="B7" s="127"/>
      <c r="C7" s="118"/>
      <c r="D7" s="128" t="str">
        <f t="shared" si="0"/>
        <v>No</v>
      </c>
      <c r="E7" s="128">
        <v>0</v>
      </c>
      <c r="F7" s="128">
        <v>0</v>
      </c>
      <c r="G7" s="128">
        <v>0</v>
      </c>
      <c r="H7" s="158">
        <v>0</v>
      </c>
    </row>
    <row r="8" spans="1:17" x14ac:dyDescent="0.25">
      <c r="A8" s="45" t="s">
        <v>15</v>
      </c>
      <c r="B8" s="127"/>
      <c r="D8" s="128" t="str">
        <f t="shared" si="0"/>
        <v>No</v>
      </c>
      <c r="E8" s="128">
        <v>0</v>
      </c>
      <c r="F8" s="128">
        <v>0</v>
      </c>
      <c r="G8" s="128">
        <v>0</v>
      </c>
      <c r="H8" s="158">
        <v>0</v>
      </c>
    </row>
    <row r="9" spans="1:17" s="16" customFormat="1" x14ac:dyDescent="0.25">
      <c r="A9" s="45" t="s">
        <v>16</v>
      </c>
      <c r="B9" s="127"/>
      <c r="C9" s="118"/>
      <c r="D9" s="128" t="str">
        <f t="shared" si="0"/>
        <v>No</v>
      </c>
      <c r="E9" s="128">
        <v>0</v>
      </c>
      <c r="F9" s="128">
        <v>0</v>
      </c>
      <c r="G9" s="128">
        <v>0</v>
      </c>
      <c r="H9" s="158">
        <v>0</v>
      </c>
    </row>
    <row r="10" spans="1:17" x14ac:dyDescent="0.25">
      <c r="A10" s="45" t="s">
        <v>17</v>
      </c>
      <c r="B10" s="127"/>
      <c r="D10" s="128" t="str">
        <f t="shared" si="0"/>
        <v>No</v>
      </c>
      <c r="E10" s="128">
        <v>0</v>
      </c>
      <c r="F10" s="128">
        <v>0</v>
      </c>
      <c r="G10" s="128">
        <v>0</v>
      </c>
      <c r="H10" s="158">
        <v>0</v>
      </c>
    </row>
    <row r="11" spans="1:17" x14ac:dyDescent="0.25">
      <c r="A11" s="45" t="s">
        <v>18</v>
      </c>
      <c r="B11" s="127"/>
      <c r="D11" s="128" t="str">
        <f t="shared" si="0"/>
        <v>No</v>
      </c>
      <c r="E11" s="128">
        <v>0</v>
      </c>
      <c r="F11" s="128">
        <v>0</v>
      </c>
      <c r="G11" s="128">
        <v>0</v>
      </c>
      <c r="H11" s="158">
        <v>0</v>
      </c>
    </row>
    <row r="12" spans="1:17" x14ac:dyDescent="0.25">
      <c r="A12" s="45" t="s">
        <v>19</v>
      </c>
      <c r="B12" s="127"/>
      <c r="D12" s="128" t="str">
        <f t="shared" si="0"/>
        <v>No</v>
      </c>
      <c r="E12" s="128">
        <v>0</v>
      </c>
      <c r="F12" s="128">
        <v>0</v>
      </c>
      <c r="G12" s="128">
        <v>0</v>
      </c>
      <c r="H12" s="158">
        <v>0</v>
      </c>
    </row>
    <row r="13" spans="1:17" x14ac:dyDescent="0.25">
      <c r="A13" s="126" t="s">
        <v>20</v>
      </c>
      <c r="B13" s="127" t="s">
        <v>584</v>
      </c>
      <c r="C13" s="127">
        <v>2015</v>
      </c>
      <c r="D13" s="128" t="str">
        <f t="shared" si="0"/>
        <v>Yes</v>
      </c>
      <c r="E13" s="128">
        <v>0.6149</v>
      </c>
      <c r="F13" s="128">
        <v>0.6149</v>
      </c>
      <c r="G13" s="128">
        <v>0.6149</v>
      </c>
      <c r="H13" s="158">
        <v>0.6149</v>
      </c>
      <c r="J13" s="16" t="s">
        <v>20</v>
      </c>
      <c r="K13" s="160"/>
      <c r="N13" s="160"/>
      <c r="Q13" s="160"/>
    </row>
    <row r="14" spans="1:17" x14ac:dyDescent="0.25">
      <c r="A14" s="45" t="s">
        <v>21</v>
      </c>
      <c r="B14" s="127"/>
      <c r="D14" s="128" t="str">
        <f t="shared" si="0"/>
        <v>No</v>
      </c>
      <c r="E14" s="128">
        <v>0</v>
      </c>
      <c r="F14" s="128">
        <v>0</v>
      </c>
      <c r="G14" s="128">
        <v>0</v>
      </c>
      <c r="H14" s="158">
        <v>0</v>
      </c>
    </row>
    <row r="15" spans="1:17" x14ac:dyDescent="0.25">
      <c r="A15" s="45" t="s">
        <v>22</v>
      </c>
      <c r="B15" s="127"/>
      <c r="D15" s="128" t="str">
        <f t="shared" si="0"/>
        <v>No</v>
      </c>
      <c r="E15" s="128">
        <v>0</v>
      </c>
      <c r="F15" s="128">
        <v>0</v>
      </c>
      <c r="G15" s="128">
        <v>0</v>
      </c>
      <c r="H15" s="158">
        <v>0</v>
      </c>
    </row>
    <row r="16" spans="1:17" x14ac:dyDescent="0.25">
      <c r="A16" s="45" t="s">
        <v>23</v>
      </c>
      <c r="B16" s="127"/>
      <c r="D16" s="128" t="str">
        <f t="shared" si="0"/>
        <v>No</v>
      </c>
      <c r="E16" s="128">
        <v>0</v>
      </c>
      <c r="F16" s="128">
        <v>0</v>
      </c>
      <c r="G16" s="128">
        <v>0</v>
      </c>
      <c r="H16" s="158">
        <v>0</v>
      </c>
    </row>
    <row r="17" spans="1:17" x14ac:dyDescent="0.25">
      <c r="A17" s="45" t="s">
        <v>24</v>
      </c>
      <c r="B17" s="127"/>
      <c r="D17" s="128" t="str">
        <f t="shared" si="0"/>
        <v>No</v>
      </c>
      <c r="E17" s="128">
        <v>0</v>
      </c>
      <c r="F17" s="128">
        <v>0</v>
      </c>
      <c r="G17" s="128">
        <v>0</v>
      </c>
      <c r="H17" s="158">
        <v>0</v>
      </c>
    </row>
    <row r="18" spans="1:17" x14ac:dyDescent="0.25">
      <c r="A18" s="45" t="s">
        <v>25</v>
      </c>
      <c r="B18" s="127"/>
      <c r="D18" s="128" t="str">
        <f t="shared" si="0"/>
        <v>No</v>
      </c>
      <c r="E18" s="128">
        <v>0</v>
      </c>
      <c r="F18" s="128">
        <v>0</v>
      </c>
      <c r="G18" s="128">
        <v>0</v>
      </c>
      <c r="H18" s="158">
        <v>0</v>
      </c>
    </row>
    <row r="19" spans="1:17" x14ac:dyDescent="0.25">
      <c r="A19" s="126" t="s">
        <v>498</v>
      </c>
      <c r="B19" s="127" t="s">
        <v>590</v>
      </c>
      <c r="C19" s="127">
        <v>2015</v>
      </c>
      <c r="D19" s="128" t="str">
        <f t="shared" si="0"/>
        <v>Yes</v>
      </c>
      <c r="E19" s="128">
        <v>0.69099999999999995</v>
      </c>
      <c r="F19" s="128">
        <v>0.69099999999999995</v>
      </c>
      <c r="G19" s="128">
        <v>0.69099999999999995</v>
      </c>
      <c r="H19" s="158">
        <v>0.69099999999999995</v>
      </c>
      <c r="J19" s="16" t="s">
        <v>498</v>
      </c>
      <c r="K19" s="160"/>
      <c r="N19" s="160"/>
      <c r="Q19" s="160"/>
    </row>
    <row r="20" spans="1:17" x14ac:dyDescent="0.25">
      <c r="A20" s="45" t="s">
        <v>26</v>
      </c>
      <c r="B20" s="127"/>
      <c r="D20" s="128" t="str">
        <f t="shared" si="0"/>
        <v>No</v>
      </c>
      <c r="E20" s="128">
        <v>0</v>
      </c>
      <c r="F20" s="128">
        <v>0</v>
      </c>
      <c r="G20" s="128">
        <v>0</v>
      </c>
      <c r="H20" s="158">
        <v>0</v>
      </c>
    </row>
    <row r="21" spans="1:17" x14ac:dyDescent="0.25">
      <c r="A21" s="45" t="s">
        <v>27</v>
      </c>
      <c r="B21" s="127"/>
      <c r="D21" s="128" t="str">
        <f t="shared" si="0"/>
        <v>No</v>
      </c>
      <c r="E21" s="128">
        <v>0</v>
      </c>
      <c r="F21" s="128">
        <v>0</v>
      </c>
      <c r="G21" s="128">
        <v>0</v>
      </c>
      <c r="H21" s="158">
        <v>0</v>
      </c>
    </row>
    <row r="22" spans="1:17" x14ac:dyDescent="0.25">
      <c r="A22" s="45" t="s">
        <v>28</v>
      </c>
      <c r="B22" s="127"/>
      <c r="D22" s="128" t="str">
        <f t="shared" si="0"/>
        <v>No</v>
      </c>
      <c r="E22" s="128">
        <v>0</v>
      </c>
      <c r="F22" s="128">
        <v>0</v>
      </c>
      <c r="G22" s="128">
        <v>0</v>
      </c>
      <c r="H22" s="158">
        <v>0</v>
      </c>
    </row>
    <row r="23" spans="1:17" x14ac:dyDescent="0.25">
      <c r="A23" s="45" t="s">
        <v>29</v>
      </c>
      <c r="B23" s="127"/>
      <c r="D23" s="128" t="str">
        <f t="shared" si="0"/>
        <v>No</v>
      </c>
      <c r="E23" s="128">
        <v>0</v>
      </c>
      <c r="F23" s="128">
        <v>0</v>
      </c>
      <c r="G23" s="128">
        <v>0</v>
      </c>
      <c r="H23" s="158">
        <v>0</v>
      </c>
    </row>
    <row r="24" spans="1:17" x14ac:dyDescent="0.25">
      <c r="A24" s="45" t="s">
        <v>30</v>
      </c>
      <c r="B24" s="127"/>
      <c r="D24" s="128" t="str">
        <f t="shared" si="0"/>
        <v>No</v>
      </c>
      <c r="E24" s="128">
        <v>0</v>
      </c>
      <c r="F24" s="128">
        <v>0</v>
      </c>
      <c r="G24" s="128">
        <v>0</v>
      </c>
      <c r="H24" s="158">
        <v>0</v>
      </c>
    </row>
    <row r="25" spans="1:17" x14ac:dyDescent="0.25">
      <c r="A25" s="45" t="s">
        <v>31</v>
      </c>
      <c r="B25" s="127"/>
      <c r="D25" s="128" t="str">
        <f t="shared" si="0"/>
        <v>No</v>
      </c>
      <c r="E25" s="128">
        <v>0</v>
      </c>
      <c r="F25" s="128">
        <v>0</v>
      </c>
      <c r="G25" s="128">
        <v>0</v>
      </c>
      <c r="H25" s="158">
        <v>0</v>
      </c>
    </row>
    <row r="26" spans="1:17" x14ac:dyDescent="0.25">
      <c r="A26" s="45" t="s">
        <v>32</v>
      </c>
      <c r="B26" s="127"/>
      <c r="D26" s="128" t="str">
        <f t="shared" si="0"/>
        <v>No</v>
      </c>
      <c r="E26" s="128">
        <v>0</v>
      </c>
      <c r="F26" s="128">
        <v>0</v>
      </c>
      <c r="G26" s="128">
        <v>0</v>
      </c>
      <c r="H26" s="158">
        <v>0</v>
      </c>
    </row>
    <row r="27" spans="1:17" x14ac:dyDescent="0.25">
      <c r="A27" s="126" t="s">
        <v>33</v>
      </c>
      <c r="B27" s="127"/>
      <c r="C27" s="127">
        <v>2015</v>
      </c>
      <c r="D27" s="128" t="str">
        <f t="shared" si="0"/>
        <v>No</v>
      </c>
      <c r="E27" s="128">
        <v>0</v>
      </c>
      <c r="F27" s="128">
        <v>0</v>
      </c>
      <c r="G27" s="128">
        <v>0</v>
      </c>
      <c r="H27" s="158">
        <v>0</v>
      </c>
      <c r="K27" s="160"/>
      <c r="N27" s="160"/>
      <c r="Q27" s="160"/>
    </row>
    <row r="28" spans="1:17" x14ac:dyDescent="0.25">
      <c r="A28" s="45" t="s">
        <v>34</v>
      </c>
      <c r="B28" s="127"/>
      <c r="D28" s="128" t="str">
        <f t="shared" si="0"/>
        <v>No</v>
      </c>
      <c r="E28" s="128">
        <v>0</v>
      </c>
      <c r="F28" s="128">
        <v>0</v>
      </c>
      <c r="G28" s="128">
        <v>0</v>
      </c>
      <c r="H28" s="158">
        <v>0</v>
      </c>
    </row>
    <row r="29" spans="1:17" x14ac:dyDescent="0.25">
      <c r="A29" s="45" t="s">
        <v>499</v>
      </c>
      <c r="B29" s="127"/>
      <c r="D29" s="128" t="str">
        <f t="shared" si="0"/>
        <v>No</v>
      </c>
      <c r="E29" s="128">
        <v>0</v>
      </c>
      <c r="F29" s="128">
        <v>0</v>
      </c>
      <c r="G29" s="128">
        <v>0</v>
      </c>
      <c r="H29" s="158">
        <v>0</v>
      </c>
    </row>
    <row r="30" spans="1:17" x14ac:dyDescent="0.25">
      <c r="A30" s="45" t="s">
        <v>35</v>
      </c>
      <c r="B30" s="127"/>
      <c r="D30" s="128" t="str">
        <f t="shared" si="0"/>
        <v>No</v>
      </c>
      <c r="E30" s="128">
        <v>0</v>
      </c>
      <c r="F30" s="128">
        <v>0</v>
      </c>
      <c r="G30" s="128">
        <v>0</v>
      </c>
      <c r="H30" s="158">
        <v>0</v>
      </c>
    </row>
    <row r="31" spans="1:17" x14ac:dyDescent="0.25">
      <c r="A31" s="45" t="s">
        <v>36</v>
      </c>
      <c r="B31" s="127" t="s">
        <v>602</v>
      </c>
      <c r="D31" s="128" t="str">
        <f t="shared" si="0"/>
        <v>Yes</v>
      </c>
      <c r="E31" s="128">
        <v>0.57740000000000002</v>
      </c>
      <c r="F31" s="128">
        <v>0</v>
      </c>
      <c r="G31" s="128">
        <v>1.0615000000000001</v>
      </c>
      <c r="H31" s="158">
        <v>1.0615000000000001</v>
      </c>
      <c r="J31" s="16" t="s">
        <v>36</v>
      </c>
    </row>
    <row r="32" spans="1:17" x14ac:dyDescent="0.25">
      <c r="A32" s="126" t="s">
        <v>37</v>
      </c>
      <c r="B32" s="127" t="s">
        <v>603</v>
      </c>
      <c r="C32" s="127">
        <v>2015</v>
      </c>
      <c r="D32" s="128" t="str">
        <f t="shared" si="0"/>
        <v>Yes</v>
      </c>
      <c r="E32" s="128">
        <v>0.73860000000000003</v>
      </c>
      <c r="F32" s="128">
        <v>0.73860000000000003</v>
      </c>
      <c r="G32" s="128">
        <v>0.73860000000000003</v>
      </c>
      <c r="H32" s="158">
        <v>0.73860000000000003</v>
      </c>
      <c r="J32" s="16" t="s">
        <v>37</v>
      </c>
      <c r="K32" s="160"/>
      <c r="N32" s="160"/>
      <c r="Q32" s="160"/>
    </row>
    <row r="33" spans="1:17" x14ac:dyDescent="0.25">
      <c r="A33" s="45" t="s">
        <v>38</v>
      </c>
      <c r="B33" s="127"/>
      <c r="D33" s="128" t="str">
        <f t="shared" si="0"/>
        <v>No</v>
      </c>
      <c r="E33" s="128">
        <v>0</v>
      </c>
      <c r="F33" s="128">
        <v>0</v>
      </c>
      <c r="G33" s="128">
        <v>0</v>
      </c>
      <c r="H33" s="158">
        <v>0</v>
      </c>
    </row>
    <row r="34" spans="1:17" x14ac:dyDescent="0.25">
      <c r="A34" s="45" t="s">
        <v>39</v>
      </c>
      <c r="B34" s="127"/>
      <c r="D34" s="128" t="str">
        <f t="shared" si="0"/>
        <v>No</v>
      </c>
      <c r="E34" s="128">
        <v>0</v>
      </c>
      <c r="F34" s="128">
        <v>0</v>
      </c>
      <c r="G34" s="128">
        <v>0</v>
      </c>
      <c r="H34" s="158">
        <v>0</v>
      </c>
    </row>
    <row r="35" spans="1:17" x14ac:dyDescent="0.25">
      <c r="A35" s="45" t="s">
        <v>40</v>
      </c>
      <c r="B35" s="127"/>
      <c r="D35" s="128" t="str">
        <f t="shared" si="0"/>
        <v>No</v>
      </c>
      <c r="E35" s="128">
        <v>0</v>
      </c>
      <c r="F35" s="128">
        <v>0</v>
      </c>
      <c r="G35" s="128">
        <v>0</v>
      </c>
      <c r="H35" s="158">
        <v>0</v>
      </c>
    </row>
    <row r="36" spans="1:17" x14ac:dyDescent="0.25">
      <c r="A36" s="45" t="s">
        <v>41</v>
      </c>
      <c r="B36" s="127" t="s">
        <v>607</v>
      </c>
      <c r="C36" s="118">
        <v>2020</v>
      </c>
      <c r="D36" s="128" t="str">
        <f t="shared" si="0"/>
        <v>Yes</v>
      </c>
      <c r="E36" s="128">
        <v>0.67400000000000004</v>
      </c>
      <c r="F36" s="128">
        <v>0.67400000000000004</v>
      </c>
      <c r="G36" s="128">
        <v>0.67400000000000004</v>
      </c>
      <c r="H36" s="158">
        <v>0.67400000000000004</v>
      </c>
      <c r="J36" s="16" t="s">
        <v>41</v>
      </c>
    </row>
    <row r="37" spans="1:17" x14ac:dyDescent="0.25">
      <c r="A37" s="45" t="s">
        <v>42</v>
      </c>
      <c r="B37" s="127"/>
      <c r="D37" s="128" t="str">
        <f t="shared" si="0"/>
        <v>No</v>
      </c>
      <c r="E37" s="128">
        <v>0</v>
      </c>
      <c r="F37" s="128">
        <v>0</v>
      </c>
      <c r="G37" s="128">
        <v>0</v>
      </c>
      <c r="H37" s="158">
        <v>0</v>
      </c>
    </row>
    <row r="38" spans="1:17" x14ac:dyDescent="0.25">
      <c r="A38" s="45" t="s">
        <v>43</v>
      </c>
      <c r="B38" s="127"/>
      <c r="D38" s="128" t="str">
        <f t="shared" si="0"/>
        <v>No</v>
      </c>
      <c r="E38" s="128">
        <v>0</v>
      </c>
      <c r="F38" s="128">
        <v>0</v>
      </c>
      <c r="G38" s="128">
        <v>0</v>
      </c>
      <c r="H38" s="158">
        <v>0</v>
      </c>
    </row>
    <row r="39" spans="1:17" x14ac:dyDescent="0.25">
      <c r="A39" s="45" t="s">
        <v>44</v>
      </c>
      <c r="B39" s="127"/>
      <c r="D39" s="128" t="str">
        <f t="shared" si="0"/>
        <v>No</v>
      </c>
      <c r="E39" s="128">
        <v>0</v>
      </c>
      <c r="F39" s="128">
        <v>0</v>
      </c>
      <c r="G39" s="128">
        <v>0</v>
      </c>
      <c r="H39" s="158">
        <v>0</v>
      </c>
    </row>
    <row r="40" spans="1:17" x14ac:dyDescent="0.25">
      <c r="A40" s="45" t="s">
        <v>45</v>
      </c>
      <c r="B40" s="127"/>
      <c r="D40" s="128" t="str">
        <f t="shared" si="0"/>
        <v>No</v>
      </c>
      <c r="E40" s="128">
        <v>0</v>
      </c>
      <c r="F40" s="128">
        <v>0</v>
      </c>
      <c r="G40" s="128">
        <v>0</v>
      </c>
      <c r="H40" s="158">
        <v>0</v>
      </c>
    </row>
    <row r="41" spans="1:17" x14ac:dyDescent="0.25">
      <c r="A41" s="45" t="s">
        <v>46</v>
      </c>
      <c r="B41" s="127"/>
      <c r="D41" s="128" t="str">
        <f t="shared" si="0"/>
        <v>No</v>
      </c>
      <c r="E41" s="128">
        <v>0</v>
      </c>
      <c r="F41" s="128">
        <v>0</v>
      </c>
      <c r="G41" s="128">
        <v>0</v>
      </c>
      <c r="H41" s="158">
        <v>0</v>
      </c>
    </row>
    <row r="42" spans="1:17" x14ac:dyDescent="0.25">
      <c r="A42" s="45" t="s">
        <v>47</v>
      </c>
      <c r="B42" s="127"/>
      <c r="D42" s="128" t="str">
        <f t="shared" si="0"/>
        <v>No</v>
      </c>
      <c r="E42" s="128">
        <v>0</v>
      </c>
      <c r="F42" s="128">
        <v>0</v>
      </c>
      <c r="G42" s="128">
        <v>0</v>
      </c>
      <c r="H42" s="158">
        <v>0</v>
      </c>
    </row>
    <row r="43" spans="1:17" x14ac:dyDescent="0.25">
      <c r="A43" s="126" t="s">
        <v>48</v>
      </c>
      <c r="B43" s="127" t="s">
        <v>614</v>
      </c>
      <c r="C43" s="127">
        <v>2016</v>
      </c>
      <c r="D43" s="128" t="str">
        <f t="shared" si="0"/>
        <v>Yes</v>
      </c>
      <c r="E43" s="128">
        <v>0.43630000000000002</v>
      </c>
      <c r="F43" s="128">
        <v>0</v>
      </c>
      <c r="G43" s="128">
        <v>0.48749999999999999</v>
      </c>
      <c r="H43" s="158">
        <v>0.48749999999999999</v>
      </c>
      <c r="J43" s="16" t="s">
        <v>48</v>
      </c>
      <c r="K43" s="160"/>
      <c r="N43" s="160"/>
      <c r="Q43" s="160"/>
    </row>
    <row r="44" spans="1:17" x14ac:dyDescent="0.25">
      <c r="A44" s="45" t="s">
        <v>49</v>
      </c>
      <c r="B44" s="127"/>
      <c r="D44" s="128" t="str">
        <f t="shared" si="0"/>
        <v>No</v>
      </c>
      <c r="E44" s="128">
        <v>0</v>
      </c>
      <c r="F44" s="128">
        <v>0</v>
      </c>
      <c r="G44" s="128">
        <v>0</v>
      </c>
      <c r="H44" s="158">
        <v>0</v>
      </c>
    </row>
    <row r="45" spans="1:17" x14ac:dyDescent="0.25">
      <c r="A45" s="45" t="s">
        <v>50</v>
      </c>
      <c r="B45" s="127"/>
      <c r="D45" s="128" t="str">
        <f t="shared" si="0"/>
        <v>No</v>
      </c>
      <c r="E45" s="128">
        <v>0</v>
      </c>
      <c r="F45" s="128">
        <v>0</v>
      </c>
      <c r="G45" s="128">
        <v>0</v>
      </c>
      <c r="H45" s="158">
        <v>0</v>
      </c>
    </row>
    <row r="46" spans="1:17" x14ac:dyDescent="0.25">
      <c r="A46" s="45" t="s">
        <v>51</v>
      </c>
      <c r="B46" s="127"/>
      <c r="D46" s="128" t="str">
        <f t="shared" si="0"/>
        <v>No</v>
      </c>
      <c r="E46" s="128">
        <v>0</v>
      </c>
      <c r="F46" s="128">
        <v>0</v>
      </c>
      <c r="G46" s="128">
        <v>0</v>
      </c>
      <c r="H46" s="158">
        <v>0</v>
      </c>
    </row>
    <row r="47" spans="1:17" x14ac:dyDescent="0.25">
      <c r="A47" s="126" t="s">
        <v>52</v>
      </c>
      <c r="B47" s="127" t="s">
        <v>618</v>
      </c>
      <c r="C47" s="127">
        <v>2017</v>
      </c>
      <c r="D47" s="128" t="str">
        <f t="shared" si="0"/>
        <v>Yes</v>
      </c>
      <c r="E47" s="128">
        <v>0.65869999999999995</v>
      </c>
      <c r="F47" s="128">
        <v>0.65869999999999995</v>
      </c>
      <c r="G47" s="128">
        <v>0.65869999999999995</v>
      </c>
      <c r="H47" s="158">
        <v>0.65869999999999995</v>
      </c>
      <c r="J47" s="16" t="s">
        <v>52</v>
      </c>
      <c r="K47" s="160"/>
      <c r="N47" s="160"/>
      <c r="Q47" s="160"/>
    </row>
    <row r="48" spans="1:17" x14ac:dyDescent="0.25">
      <c r="A48" s="45" t="s">
        <v>53</v>
      </c>
      <c r="B48" s="127"/>
      <c r="D48" s="128" t="str">
        <f t="shared" si="0"/>
        <v>No</v>
      </c>
      <c r="E48" s="128">
        <v>0</v>
      </c>
      <c r="F48" s="128">
        <v>0</v>
      </c>
      <c r="G48" s="128">
        <v>0</v>
      </c>
      <c r="H48" s="158">
        <v>0</v>
      </c>
    </row>
    <row r="49" spans="1:17" x14ac:dyDescent="0.25">
      <c r="A49" s="45" t="s">
        <v>54</v>
      </c>
      <c r="B49" s="127" t="s">
        <v>620</v>
      </c>
      <c r="D49" s="128" t="str">
        <f t="shared" si="0"/>
        <v>Yes</v>
      </c>
      <c r="E49" s="128">
        <v>0.70589999999999997</v>
      </c>
      <c r="F49" s="128">
        <v>0.70589999999999997</v>
      </c>
      <c r="G49" s="128">
        <v>0.70589999999999997</v>
      </c>
      <c r="H49" s="158">
        <v>0.70589999999999997</v>
      </c>
      <c r="J49" s="16" t="s">
        <v>54</v>
      </c>
      <c r="K49" s="160"/>
      <c r="N49" s="160"/>
      <c r="Q49" s="160"/>
    </row>
    <row r="50" spans="1:17" x14ac:dyDescent="0.25">
      <c r="A50" s="45" t="s">
        <v>55</v>
      </c>
      <c r="B50" s="127"/>
      <c r="D50" s="198" t="s">
        <v>8</v>
      </c>
      <c r="E50" s="128">
        <v>0.6633</v>
      </c>
      <c r="F50" s="128">
        <v>0.6633</v>
      </c>
      <c r="G50" s="128">
        <v>0</v>
      </c>
      <c r="H50" s="158">
        <v>0</v>
      </c>
      <c r="J50" s="16" t="s">
        <v>55</v>
      </c>
    </row>
    <row r="51" spans="1:17" x14ac:dyDescent="0.25">
      <c r="A51" s="45" t="s">
        <v>56</v>
      </c>
      <c r="B51" s="127"/>
      <c r="D51" s="128" t="str">
        <f t="shared" ref="D51:D65" si="1">IF(J51&gt;0,"Yes","No")</f>
        <v>No</v>
      </c>
      <c r="E51" s="128">
        <v>0</v>
      </c>
      <c r="F51" s="128">
        <v>0</v>
      </c>
      <c r="G51" s="128">
        <v>0</v>
      </c>
      <c r="H51" s="158">
        <v>0</v>
      </c>
    </row>
    <row r="52" spans="1:17" x14ac:dyDescent="0.25">
      <c r="A52" s="45" t="s">
        <v>57</v>
      </c>
      <c r="B52" s="127"/>
      <c r="D52" s="128" t="str">
        <f t="shared" si="1"/>
        <v>No</v>
      </c>
      <c r="E52" s="128">
        <v>0</v>
      </c>
      <c r="F52" s="128">
        <v>0</v>
      </c>
      <c r="G52" s="128">
        <v>0</v>
      </c>
      <c r="H52" s="158">
        <v>0</v>
      </c>
    </row>
    <row r="53" spans="1:17" x14ac:dyDescent="0.25">
      <c r="A53" s="45" t="s">
        <v>500</v>
      </c>
      <c r="B53" s="127"/>
      <c r="D53" s="128" t="str">
        <f t="shared" si="1"/>
        <v>No</v>
      </c>
      <c r="E53" s="128">
        <v>0</v>
      </c>
      <c r="F53" s="128">
        <v>0</v>
      </c>
      <c r="G53" s="128">
        <v>0</v>
      </c>
      <c r="H53" s="158">
        <v>0</v>
      </c>
    </row>
    <row r="54" spans="1:17" x14ac:dyDescent="0.25">
      <c r="A54" s="45" t="s">
        <v>501</v>
      </c>
      <c r="B54" s="127"/>
      <c r="D54" s="128" t="str">
        <f t="shared" si="1"/>
        <v>No</v>
      </c>
      <c r="E54" s="128">
        <v>0</v>
      </c>
      <c r="F54" s="128">
        <v>0</v>
      </c>
      <c r="G54" s="128">
        <v>0</v>
      </c>
      <c r="H54" s="158">
        <v>0</v>
      </c>
    </row>
    <row r="55" spans="1:17" x14ac:dyDescent="0.25">
      <c r="A55" s="45" t="s">
        <v>58</v>
      </c>
      <c r="B55" s="127"/>
      <c r="D55" s="128" t="str">
        <f t="shared" si="1"/>
        <v>No</v>
      </c>
      <c r="E55" s="128">
        <v>0</v>
      </c>
      <c r="F55" s="128">
        <v>0</v>
      </c>
      <c r="G55" s="128">
        <v>0</v>
      </c>
      <c r="H55" s="158">
        <v>0</v>
      </c>
    </row>
    <row r="56" spans="1:17" x14ac:dyDescent="0.25">
      <c r="A56" s="45" t="s">
        <v>502</v>
      </c>
      <c r="B56" s="127"/>
      <c r="D56" s="128" t="str">
        <f t="shared" si="1"/>
        <v>No</v>
      </c>
      <c r="E56" s="128">
        <v>0</v>
      </c>
      <c r="F56" s="128">
        <v>0</v>
      </c>
      <c r="G56" s="128">
        <v>0</v>
      </c>
      <c r="H56" s="158">
        <v>0</v>
      </c>
    </row>
    <row r="57" spans="1:17" x14ac:dyDescent="0.25">
      <c r="A57" s="45" t="s">
        <v>59</v>
      </c>
      <c r="B57" s="127"/>
      <c r="D57" s="128" t="str">
        <f t="shared" si="1"/>
        <v>No</v>
      </c>
      <c r="E57" s="128">
        <v>0</v>
      </c>
      <c r="F57" s="128">
        <v>0</v>
      </c>
      <c r="G57" s="128">
        <v>0</v>
      </c>
      <c r="H57" s="158">
        <v>0</v>
      </c>
    </row>
    <row r="58" spans="1:17" x14ac:dyDescent="0.25">
      <c r="A58" s="45" t="s">
        <v>503</v>
      </c>
      <c r="B58" s="127" t="s">
        <v>629</v>
      </c>
      <c r="D58" s="128" t="str">
        <f t="shared" si="1"/>
        <v>Yes</v>
      </c>
      <c r="E58" s="128">
        <v>0.75129999999999997</v>
      </c>
      <c r="F58" s="128">
        <v>0.75129999999999997</v>
      </c>
      <c r="G58" s="128">
        <v>0.75129999999999997</v>
      </c>
      <c r="H58" s="158">
        <v>0.75129999999999997</v>
      </c>
      <c r="J58" s="16" t="s">
        <v>503</v>
      </c>
    </row>
    <row r="59" spans="1:17" x14ac:dyDescent="0.25">
      <c r="A59" s="45" t="s">
        <v>60</v>
      </c>
      <c r="B59" s="127"/>
      <c r="D59" s="128" t="str">
        <f t="shared" si="1"/>
        <v>No</v>
      </c>
      <c r="E59" s="128">
        <v>0</v>
      </c>
      <c r="F59" s="128">
        <v>0</v>
      </c>
      <c r="G59" s="128">
        <v>0</v>
      </c>
      <c r="H59" s="158">
        <v>0</v>
      </c>
    </row>
    <row r="60" spans="1:17" x14ac:dyDescent="0.25">
      <c r="A60" s="45" t="s">
        <v>61</v>
      </c>
      <c r="B60" s="127"/>
      <c r="D60" s="128" t="str">
        <f t="shared" si="1"/>
        <v>No</v>
      </c>
      <c r="E60" s="128">
        <v>0</v>
      </c>
      <c r="F60" s="128">
        <v>0</v>
      </c>
      <c r="G60" s="128">
        <v>0</v>
      </c>
      <c r="H60" s="158">
        <v>0</v>
      </c>
    </row>
    <row r="61" spans="1:17" x14ac:dyDescent="0.25">
      <c r="A61" s="45" t="s">
        <v>62</v>
      </c>
      <c r="B61" s="127"/>
      <c r="D61" s="128" t="str">
        <f t="shared" si="1"/>
        <v>No</v>
      </c>
      <c r="E61" s="128">
        <v>0</v>
      </c>
      <c r="F61" s="128">
        <v>0</v>
      </c>
      <c r="G61" s="128">
        <v>0</v>
      </c>
      <c r="H61" s="158">
        <v>0</v>
      </c>
    </row>
    <row r="62" spans="1:17" x14ac:dyDescent="0.25">
      <c r="A62" s="45" t="s">
        <v>63</v>
      </c>
      <c r="B62" s="127"/>
      <c r="D62" s="128" t="str">
        <f t="shared" si="1"/>
        <v>No</v>
      </c>
      <c r="E62" s="128">
        <v>0</v>
      </c>
      <c r="F62" s="128">
        <v>0</v>
      </c>
      <c r="G62" s="128">
        <v>0</v>
      </c>
      <c r="H62" s="158">
        <v>0</v>
      </c>
    </row>
    <row r="63" spans="1:17" x14ac:dyDescent="0.25">
      <c r="A63" s="45" t="s">
        <v>64</v>
      </c>
      <c r="B63" s="127"/>
      <c r="D63" s="128" t="str">
        <f t="shared" si="1"/>
        <v>No</v>
      </c>
      <c r="E63" s="128">
        <v>0</v>
      </c>
      <c r="F63" s="128">
        <v>0</v>
      </c>
      <c r="G63" s="128">
        <v>0</v>
      </c>
      <c r="H63" s="158">
        <v>0</v>
      </c>
    </row>
    <row r="64" spans="1:17" x14ac:dyDescent="0.25">
      <c r="A64" s="45" t="s">
        <v>65</v>
      </c>
      <c r="B64" s="127"/>
      <c r="D64" s="128" t="str">
        <f t="shared" si="1"/>
        <v>No</v>
      </c>
      <c r="E64" s="128">
        <v>0</v>
      </c>
      <c r="F64" s="128">
        <v>0</v>
      </c>
      <c r="G64" s="128">
        <v>0</v>
      </c>
      <c r="H64" s="158">
        <v>0</v>
      </c>
    </row>
    <row r="65" spans="1:326" x14ac:dyDescent="0.25">
      <c r="A65" s="45" t="s">
        <v>66</v>
      </c>
      <c r="B65" s="127"/>
      <c r="D65" s="128" t="str">
        <f t="shared" si="1"/>
        <v>No</v>
      </c>
      <c r="E65" s="128">
        <v>0</v>
      </c>
      <c r="F65" s="128">
        <v>0</v>
      </c>
      <c r="G65" s="128">
        <v>0</v>
      </c>
      <c r="H65" s="158">
        <v>0</v>
      </c>
    </row>
    <row r="66" spans="1:326" x14ac:dyDescent="0.25">
      <c r="A66" s="126" t="s">
        <v>67</v>
      </c>
      <c r="B66" s="127"/>
      <c r="C66" s="127">
        <v>2015</v>
      </c>
      <c r="D66" s="198" t="s">
        <v>8</v>
      </c>
      <c r="E66" s="128">
        <v>0.83309999999999995</v>
      </c>
      <c r="F66" s="128">
        <v>0.83309999999999995</v>
      </c>
      <c r="G66" s="128">
        <v>0</v>
      </c>
      <c r="H66" s="158">
        <v>0</v>
      </c>
      <c r="J66" s="16" t="s">
        <v>67</v>
      </c>
      <c r="K66" s="160"/>
      <c r="N66" s="160"/>
      <c r="Q66" s="160"/>
    </row>
    <row r="67" spans="1:326" x14ac:dyDescent="0.25">
      <c r="A67" s="45" t="s">
        <v>68</v>
      </c>
      <c r="B67" s="127"/>
      <c r="D67" s="128" t="str">
        <f t="shared" ref="D67:D73" si="2">IF(J67&gt;0,"Yes","No")</f>
        <v>No</v>
      </c>
      <c r="E67" s="128">
        <v>0</v>
      </c>
      <c r="F67" s="128">
        <v>0</v>
      </c>
      <c r="G67" s="128">
        <v>0</v>
      </c>
      <c r="H67" s="158">
        <v>0</v>
      </c>
    </row>
    <row r="68" spans="1:326" x14ac:dyDescent="0.25">
      <c r="A68" s="126" t="s">
        <v>69</v>
      </c>
      <c r="B68" s="127"/>
      <c r="C68" s="127">
        <v>2017</v>
      </c>
      <c r="D68" s="128" t="str">
        <f t="shared" si="2"/>
        <v>No</v>
      </c>
      <c r="E68" s="128">
        <v>0</v>
      </c>
      <c r="F68" s="128">
        <v>0</v>
      </c>
      <c r="G68" s="128">
        <v>0</v>
      </c>
      <c r="H68" s="158">
        <v>0</v>
      </c>
      <c r="K68" s="160"/>
      <c r="N68" s="160"/>
      <c r="Q68" s="160"/>
    </row>
    <row r="69" spans="1:326" x14ac:dyDescent="0.25">
      <c r="A69" s="45" t="s">
        <v>70</v>
      </c>
      <c r="B69" s="127"/>
      <c r="D69" s="128" t="str">
        <f t="shared" si="2"/>
        <v>No</v>
      </c>
      <c r="E69" s="128">
        <v>0</v>
      </c>
      <c r="F69" s="128">
        <v>0</v>
      </c>
      <c r="G69" s="128">
        <v>0</v>
      </c>
      <c r="H69" s="158">
        <v>0</v>
      </c>
    </row>
    <row r="70" spans="1:326" s="154" customFormat="1" x14ac:dyDescent="0.25">
      <c r="A70" s="159" t="s">
        <v>71</v>
      </c>
      <c r="B70" s="127" t="s">
        <v>641</v>
      </c>
      <c r="C70" s="16"/>
      <c r="D70" s="128" t="str">
        <f t="shared" si="2"/>
        <v>Yes</v>
      </c>
      <c r="E70" s="128">
        <v>0.67700000000000005</v>
      </c>
      <c r="F70" s="128">
        <v>0.67700000000000005</v>
      </c>
      <c r="G70" s="128">
        <v>0.67700000000000005</v>
      </c>
      <c r="H70" s="158">
        <v>0.67700000000000005</v>
      </c>
      <c r="I70" s="16"/>
      <c r="J70" s="16" t="s">
        <v>71</v>
      </c>
      <c r="K70" s="160"/>
      <c r="L70" s="16"/>
      <c r="M70" s="16"/>
      <c r="N70" s="160"/>
      <c r="O70" s="16"/>
      <c r="P70" s="16"/>
      <c r="Q70" s="160"/>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c r="FO70" s="16"/>
      <c r="FP70" s="16"/>
      <c r="FQ70" s="16"/>
      <c r="FR70" s="16"/>
      <c r="FS70" s="16"/>
      <c r="FT70" s="16"/>
      <c r="FU70" s="16"/>
      <c r="FV70" s="16"/>
      <c r="FW70" s="16"/>
      <c r="FX70" s="16"/>
      <c r="FY70" s="16"/>
      <c r="FZ70" s="16"/>
      <c r="GA70" s="16"/>
      <c r="GB70" s="16"/>
      <c r="GC70" s="16"/>
      <c r="GD70" s="16"/>
      <c r="GE70" s="16"/>
      <c r="GF70" s="16"/>
      <c r="GG70" s="16"/>
      <c r="GH70" s="16"/>
      <c r="GI70" s="16"/>
      <c r="GJ70" s="16"/>
      <c r="GK70" s="16"/>
      <c r="GL70" s="16"/>
      <c r="GM70" s="16"/>
      <c r="GN70" s="16"/>
      <c r="GO70" s="16"/>
      <c r="GP70" s="16"/>
      <c r="GQ70" s="16"/>
      <c r="GR70" s="16"/>
      <c r="GS70" s="16"/>
      <c r="GT70" s="16"/>
      <c r="GU70" s="16"/>
      <c r="GV70" s="16"/>
      <c r="GW70" s="16"/>
      <c r="GX70" s="16"/>
      <c r="GY70" s="16"/>
      <c r="GZ70" s="16"/>
      <c r="HA70" s="16"/>
      <c r="HB70" s="16"/>
      <c r="HC70" s="16"/>
      <c r="HD70" s="16"/>
      <c r="HE70" s="16"/>
      <c r="HF70" s="16"/>
      <c r="HG70" s="16"/>
      <c r="HH70" s="16"/>
      <c r="HI70" s="16"/>
      <c r="HJ70" s="16"/>
      <c r="HK70" s="16"/>
      <c r="HL70" s="16"/>
      <c r="HM70" s="16"/>
      <c r="HN70" s="16"/>
      <c r="HO70" s="16"/>
      <c r="HP70" s="16"/>
      <c r="HQ70" s="16"/>
      <c r="HR70" s="16"/>
      <c r="HS70" s="16"/>
      <c r="HT70" s="16"/>
      <c r="HU70" s="16"/>
      <c r="HV70" s="16"/>
      <c r="HW70" s="16"/>
      <c r="HX70" s="16"/>
      <c r="HY70" s="16"/>
      <c r="HZ70" s="16"/>
      <c r="IA70" s="16"/>
      <c r="IB70" s="16"/>
      <c r="IC70" s="16"/>
      <c r="ID70" s="16"/>
      <c r="IE70" s="16"/>
      <c r="IF70" s="16"/>
      <c r="IG70" s="16"/>
      <c r="IH70" s="16"/>
      <c r="II70" s="16"/>
      <c r="IJ70" s="16"/>
      <c r="IK70" s="16"/>
      <c r="IL70" s="16"/>
      <c r="IM70" s="16"/>
      <c r="IN70" s="16"/>
      <c r="IO70" s="16"/>
      <c r="IP70" s="16"/>
      <c r="IQ70" s="16"/>
      <c r="IR70" s="16"/>
      <c r="IS70" s="16"/>
      <c r="IT70" s="16"/>
      <c r="IU70" s="16"/>
      <c r="IV70" s="16"/>
      <c r="IW70" s="16"/>
      <c r="IX70" s="16"/>
      <c r="IY70" s="16"/>
      <c r="IZ70" s="16"/>
      <c r="JA70" s="16"/>
      <c r="JB70" s="16"/>
      <c r="JC70" s="16"/>
      <c r="JD70" s="16"/>
      <c r="JE70" s="16"/>
      <c r="JF70" s="16"/>
      <c r="JG70" s="16"/>
      <c r="JH70" s="16"/>
      <c r="JI70" s="16"/>
      <c r="JJ70" s="16"/>
      <c r="JK70" s="16"/>
      <c r="JL70" s="16"/>
      <c r="JM70" s="16"/>
      <c r="JN70" s="16"/>
      <c r="JO70" s="16"/>
      <c r="JP70" s="16"/>
      <c r="JQ70" s="16"/>
      <c r="JR70" s="16"/>
      <c r="JS70" s="16"/>
      <c r="JT70" s="16"/>
      <c r="JU70" s="16"/>
      <c r="JV70" s="16"/>
      <c r="JW70" s="16"/>
      <c r="JX70" s="16"/>
      <c r="JY70" s="16"/>
      <c r="JZ70" s="16"/>
      <c r="KA70" s="16"/>
      <c r="KB70" s="16"/>
      <c r="KC70" s="16"/>
      <c r="KD70" s="16"/>
      <c r="KE70" s="16"/>
      <c r="KF70" s="16"/>
      <c r="KG70" s="16"/>
      <c r="KH70" s="16"/>
      <c r="KI70" s="16"/>
      <c r="KJ70" s="16"/>
      <c r="KK70" s="16"/>
      <c r="KL70" s="16"/>
      <c r="KM70" s="16"/>
      <c r="KN70" s="16"/>
      <c r="KO70" s="16"/>
      <c r="KP70" s="16"/>
      <c r="KQ70" s="16"/>
      <c r="KR70" s="16"/>
      <c r="KS70" s="16"/>
      <c r="KT70" s="16"/>
      <c r="KU70" s="16"/>
      <c r="KV70" s="16"/>
      <c r="KW70" s="16"/>
      <c r="KX70" s="16"/>
      <c r="KY70" s="16"/>
      <c r="KZ70" s="16"/>
      <c r="LA70" s="16"/>
      <c r="LB70" s="16"/>
      <c r="LC70" s="16"/>
      <c r="LD70" s="16"/>
      <c r="LE70" s="16"/>
      <c r="LF70" s="16"/>
      <c r="LG70" s="16"/>
      <c r="LH70" s="16"/>
      <c r="LI70" s="16"/>
      <c r="LJ70" s="16"/>
      <c r="LK70" s="16"/>
      <c r="LL70" s="16"/>
      <c r="LM70" s="16"/>
      <c r="LN70" s="16"/>
    </row>
    <row r="71" spans="1:326" x14ac:dyDescent="0.25">
      <c r="A71" s="45" t="s">
        <v>504</v>
      </c>
      <c r="B71" s="127"/>
      <c r="D71" s="128" t="str">
        <f t="shared" si="2"/>
        <v>No</v>
      </c>
      <c r="E71" s="128">
        <v>0</v>
      </c>
      <c r="F71" s="128">
        <v>0</v>
      </c>
      <c r="G71" s="128">
        <v>0</v>
      </c>
      <c r="H71" s="158">
        <v>0</v>
      </c>
    </row>
    <row r="72" spans="1:326" x14ac:dyDescent="0.25">
      <c r="A72" s="45" t="s">
        <v>72</v>
      </c>
      <c r="B72" s="127"/>
      <c r="D72" s="128" t="str">
        <f t="shared" si="2"/>
        <v>No</v>
      </c>
      <c r="E72" s="128">
        <v>0</v>
      </c>
      <c r="F72" s="128">
        <v>0</v>
      </c>
      <c r="G72" s="128">
        <v>0</v>
      </c>
      <c r="H72" s="158">
        <v>0</v>
      </c>
    </row>
    <row r="73" spans="1:326" x14ac:dyDescent="0.25">
      <c r="A73" s="45" t="s">
        <v>73</v>
      </c>
      <c r="B73" s="127"/>
      <c r="D73" s="128" t="str">
        <f t="shared" si="2"/>
        <v>No</v>
      </c>
      <c r="E73" s="128">
        <v>0</v>
      </c>
      <c r="F73" s="128">
        <v>0</v>
      </c>
      <c r="G73" s="128">
        <v>0</v>
      </c>
      <c r="H73" s="158">
        <v>0</v>
      </c>
    </row>
    <row r="74" spans="1:326" x14ac:dyDescent="0.25">
      <c r="A74" s="159" t="s">
        <v>74</v>
      </c>
      <c r="B74" s="127"/>
      <c r="C74" s="16"/>
      <c r="D74" s="198" t="s">
        <v>8</v>
      </c>
      <c r="E74" s="128">
        <v>0.83509999999999995</v>
      </c>
      <c r="F74" s="128">
        <v>0.83509999999999995</v>
      </c>
      <c r="G74" s="128">
        <v>0</v>
      </c>
      <c r="H74" s="158">
        <v>0</v>
      </c>
      <c r="J74" s="16" t="s">
        <v>74</v>
      </c>
      <c r="K74" s="160"/>
      <c r="N74" s="160"/>
      <c r="Q74" s="160"/>
    </row>
    <row r="75" spans="1:326" x14ac:dyDescent="0.25">
      <c r="A75" s="45" t="s">
        <v>75</v>
      </c>
      <c r="B75" s="127"/>
      <c r="D75" s="128" t="str">
        <f t="shared" ref="D75:D106" si="3">IF(J75&gt;0,"Yes","No")</f>
        <v>No</v>
      </c>
      <c r="E75" s="128">
        <v>0</v>
      </c>
      <c r="F75" s="128">
        <v>0</v>
      </c>
      <c r="G75" s="128">
        <v>0</v>
      </c>
      <c r="H75" s="158">
        <v>0</v>
      </c>
    </row>
    <row r="76" spans="1:326" x14ac:dyDescent="0.25">
      <c r="A76" s="45" t="s">
        <v>76</v>
      </c>
      <c r="B76" s="127"/>
      <c r="D76" s="128" t="str">
        <f t="shared" si="3"/>
        <v>No</v>
      </c>
      <c r="E76" s="128">
        <v>0</v>
      </c>
      <c r="F76" s="128">
        <v>0</v>
      </c>
      <c r="G76" s="128">
        <v>0</v>
      </c>
      <c r="H76" s="158">
        <v>0</v>
      </c>
    </row>
    <row r="77" spans="1:326" x14ac:dyDescent="0.25">
      <c r="A77" s="45" t="s">
        <v>77</v>
      </c>
      <c r="B77" s="127"/>
      <c r="D77" s="128" t="str">
        <f t="shared" si="3"/>
        <v>No</v>
      </c>
      <c r="E77" s="128">
        <v>0</v>
      </c>
      <c r="F77" s="128">
        <v>0</v>
      </c>
      <c r="G77" s="128">
        <v>0</v>
      </c>
      <c r="H77" s="158">
        <v>0</v>
      </c>
    </row>
    <row r="78" spans="1:326" x14ac:dyDescent="0.25">
      <c r="A78" s="45" t="s">
        <v>78</v>
      </c>
      <c r="B78" s="127"/>
      <c r="D78" s="128" t="str">
        <f t="shared" si="3"/>
        <v>No</v>
      </c>
      <c r="E78" s="128">
        <v>0</v>
      </c>
      <c r="F78" s="128">
        <v>0</v>
      </c>
      <c r="G78" s="128">
        <v>0</v>
      </c>
      <c r="H78" s="158">
        <v>0</v>
      </c>
    </row>
    <row r="79" spans="1:326" x14ac:dyDescent="0.25">
      <c r="A79" s="45" t="s">
        <v>79</v>
      </c>
      <c r="B79" s="127"/>
      <c r="D79" s="128" t="str">
        <f t="shared" si="3"/>
        <v>No</v>
      </c>
      <c r="E79" s="128">
        <v>0</v>
      </c>
      <c r="F79" s="128">
        <v>0</v>
      </c>
      <c r="G79" s="128">
        <v>0</v>
      </c>
      <c r="H79" s="158">
        <v>0</v>
      </c>
    </row>
    <row r="80" spans="1:326" x14ac:dyDescent="0.25">
      <c r="A80" s="45" t="s">
        <v>505</v>
      </c>
      <c r="B80" s="127"/>
      <c r="D80" s="128" t="str">
        <f t="shared" si="3"/>
        <v>No</v>
      </c>
      <c r="E80" s="128">
        <v>0</v>
      </c>
      <c r="F80" s="128">
        <v>0</v>
      </c>
      <c r="G80" s="128">
        <v>0</v>
      </c>
      <c r="H80" s="158">
        <v>0</v>
      </c>
    </row>
    <row r="81" spans="1:17" x14ac:dyDescent="0.25">
      <c r="A81" s="45" t="s">
        <v>80</v>
      </c>
      <c r="B81" s="127"/>
      <c r="D81" s="128" t="str">
        <f t="shared" si="3"/>
        <v>No</v>
      </c>
      <c r="E81" s="128">
        <v>0</v>
      </c>
      <c r="F81" s="128">
        <v>0</v>
      </c>
      <c r="G81" s="128">
        <v>0</v>
      </c>
      <c r="H81" s="158">
        <v>0</v>
      </c>
    </row>
    <row r="82" spans="1:17" x14ac:dyDescent="0.25">
      <c r="A82" s="45" t="s">
        <v>81</v>
      </c>
      <c r="B82" s="127"/>
      <c r="D82" s="128" t="str">
        <f t="shared" si="3"/>
        <v>No</v>
      </c>
      <c r="E82" s="128">
        <v>0</v>
      </c>
      <c r="F82" s="128">
        <v>0</v>
      </c>
      <c r="G82" s="128">
        <v>0</v>
      </c>
      <c r="H82" s="158">
        <v>0</v>
      </c>
    </row>
    <row r="83" spans="1:17" x14ac:dyDescent="0.25">
      <c r="A83" s="45" t="s">
        <v>506</v>
      </c>
      <c r="B83" s="127"/>
      <c r="D83" s="128" t="str">
        <f t="shared" si="3"/>
        <v>No</v>
      </c>
      <c r="E83" s="128">
        <v>0</v>
      </c>
      <c r="F83" s="128">
        <v>0</v>
      </c>
      <c r="G83" s="128">
        <v>0</v>
      </c>
      <c r="H83" s="158">
        <v>0</v>
      </c>
    </row>
    <row r="84" spans="1:17" x14ac:dyDescent="0.25">
      <c r="A84" s="45" t="s">
        <v>82</v>
      </c>
      <c r="B84" s="127"/>
      <c r="D84" s="128" t="str">
        <f t="shared" si="3"/>
        <v>No</v>
      </c>
      <c r="E84" s="128">
        <v>0</v>
      </c>
      <c r="F84" s="128">
        <v>0</v>
      </c>
      <c r="G84" s="128">
        <v>0</v>
      </c>
      <c r="H84" s="158">
        <v>0</v>
      </c>
    </row>
    <row r="85" spans="1:17" x14ac:dyDescent="0.25">
      <c r="A85" s="45" t="s">
        <v>83</v>
      </c>
      <c r="B85" s="127"/>
      <c r="D85" s="128" t="str">
        <f t="shared" si="3"/>
        <v>No</v>
      </c>
      <c r="E85" s="128">
        <v>0</v>
      </c>
      <c r="F85" s="128">
        <v>0</v>
      </c>
      <c r="G85" s="128">
        <v>0</v>
      </c>
      <c r="H85" s="158">
        <v>0</v>
      </c>
    </row>
    <row r="86" spans="1:17" x14ac:dyDescent="0.25">
      <c r="A86" s="45" t="s">
        <v>84</v>
      </c>
      <c r="B86" s="127"/>
      <c r="D86" s="128" t="str">
        <f t="shared" si="3"/>
        <v>No</v>
      </c>
      <c r="E86" s="128">
        <v>0</v>
      </c>
      <c r="F86" s="128">
        <v>0</v>
      </c>
      <c r="G86" s="128">
        <v>0</v>
      </c>
      <c r="H86" s="158">
        <v>0</v>
      </c>
    </row>
    <row r="87" spans="1:17" x14ac:dyDescent="0.25">
      <c r="A87" s="45" t="s">
        <v>85</v>
      </c>
      <c r="B87" s="127"/>
      <c r="D87" s="128" t="str">
        <f t="shared" si="3"/>
        <v>No</v>
      </c>
      <c r="E87" s="128">
        <v>0</v>
      </c>
      <c r="F87" s="128">
        <v>0</v>
      </c>
      <c r="G87" s="128">
        <v>0</v>
      </c>
      <c r="H87" s="158">
        <v>0</v>
      </c>
    </row>
    <row r="88" spans="1:17" x14ac:dyDescent="0.25">
      <c r="A88" s="45" t="s">
        <v>86</v>
      </c>
      <c r="B88" s="127"/>
      <c r="D88" s="128" t="str">
        <f t="shared" si="3"/>
        <v>No</v>
      </c>
      <c r="E88" s="128">
        <v>0</v>
      </c>
      <c r="F88" s="128">
        <v>0</v>
      </c>
      <c r="G88" s="128">
        <v>0</v>
      </c>
      <c r="H88" s="158">
        <v>0</v>
      </c>
    </row>
    <row r="89" spans="1:17" x14ac:dyDescent="0.25">
      <c r="A89" s="45" t="s">
        <v>87</v>
      </c>
      <c r="B89" s="127"/>
      <c r="D89" s="128" t="str">
        <f t="shared" si="3"/>
        <v>No</v>
      </c>
      <c r="E89" s="128">
        <v>0</v>
      </c>
      <c r="F89" s="128">
        <v>0</v>
      </c>
      <c r="G89" s="128">
        <v>0</v>
      </c>
      <c r="H89" s="158">
        <v>0</v>
      </c>
    </row>
    <row r="90" spans="1:17" x14ac:dyDescent="0.25">
      <c r="A90" s="45" t="s">
        <v>88</v>
      </c>
      <c r="B90" s="127"/>
      <c r="D90" s="128" t="str">
        <f t="shared" si="3"/>
        <v>No</v>
      </c>
      <c r="E90" s="128">
        <v>0</v>
      </c>
      <c r="F90" s="128">
        <v>0</v>
      </c>
      <c r="G90" s="128">
        <v>0</v>
      </c>
      <c r="H90" s="158">
        <v>0</v>
      </c>
    </row>
    <row r="91" spans="1:17" x14ac:dyDescent="0.25">
      <c r="A91" s="156" t="s">
        <v>89</v>
      </c>
      <c r="B91" s="127" t="s">
        <v>662</v>
      </c>
      <c r="C91" s="157">
        <v>2020</v>
      </c>
      <c r="D91" s="128" t="str">
        <f t="shared" si="3"/>
        <v>Yes</v>
      </c>
      <c r="E91" s="128">
        <v>0.55910000000000004</v>
      </c>
      <c r="F91" s="128">
        <v>0.55910000000000004</v>
      </c>
      <c r="G91" s="128">
        <v>0.55910000000000004</v>
      </c>
      <c r="H91" s="158">
        <v>0.55910000000000004</v>
      </c>
      <c r="J91" s="16" t="s">
        <v>89</v>
      </c>
      <c r="K91" s="160"/>
      <c r="N91" s="160"/>
      <c r="Q91" s="160"/>
    </row>
    <row r="92" spans="1:17" x14ac:dyDescent="0.25">
      <c r="A92" s="45" t="s">
        <v>90</v>
      </c>
      <c r="B92" s="127"/>
      <c r="D92" s="128" t="str">
        <f t="shared" si="3"/>
        <v>No</v>
      </c>
      <c r="E92" s="128">
        <v>0</v>
      </c>
      <c r="F92" s="128">
        <v>0</v>
      </c>
      <c r="G92" s="128">
        <v>0</v>
      </c>
      <c r="H92" s="158">
        <v>0</v>
      </c>
    </row>
    <row r="93" spans="1:17" x14ac:dyDescent="0.25">
      <c r="A93" s="45" t="s">
        <v>91</v>
      </c>
      <c r="B93" s="127"/>
      <c r="D93" s="128" t="str">
        <f t="shared" si="3"/>
        <v>No</v>
      </c>
      <c r="E93" s="128">
        <v>0</v>
      </c>
      <c r="F93" s="128">
        <v>0</v>
      </c>
      <c r="G93" s="128">
        <v>0</v>
      </c>
      <c r="H93" s="158">
        <v>0</v>
      </c>
    </row>
    <row r="94" spans="1:17" x14ac:dyDescent="0.25">
      <c r="A94" s="45" t="s">
        <v>92</v>
      </c>
      <c r="B94" s="127"/>
      <c r="D94" s="128" t="str">
        <f t="shared" si="3"/>
        <v>No</v>
      </c>
      <c r="E94" s="128">
        <v>0</v>
      </c>
      <c r="F94" s="128">
        <v>0</v>
      </c>
      <c r="G94" s="128">
        <v>0</v>
      </c>
      <c r="H94" s="158">
        <v>0</v>
      </c>
    </row>
    <row r="95" spans="1:17" x14ac:dyDescent="0.25">
      <c r="A95" s="45" t="s">
        <v>93</v>
      </c>
      <c r="B95" s="127"/>
      <c r="D95" s="128" t="str">
        <f t="shared" si="3"/>
        <v>No</v>
      </c>
      <c r="E95" s="128">
        <v>0</v>
      </c>
      <c r="F95" s="128">
        <v>0</v>
      </c>
      <c r="G95" s="128">
        <v>0</v>
      </c>
      <c r="H95" s="158">
        <v>0</v>
      </c>
    </row>
    <row r="96" spans="1:17" x14ac:dyDescent="0.25">
      <c r="A96" s="45" t="s">
        <v>94</v>
      </c>
      <c r="B96" s="127"/>
      <c r="D96" s="128" t="str">
        <f t="shared" si="3"/>
        <v>No</v>
      </c>
      <c r="E96" s="128">
        <v>0</v>
      </c>
      <c r="F96" s="128">
        <v>0</v>
      </c>
      <c r="G96" s="128">
        <v>0</v>
      </c>
      <c r="H96" s="158">
        <v>0</v>
      </c>
    </row>
    <row r="97" spans="1:8" x14ac:dyDescent="0.25">
      <c r="A97" s="45" t="s">
        <v>95</v>
      </c>
      <c r="B97" s="127"/>
      <c r="D97" s="128" t="str">
        <f t="shared" si="3"/>
        <v>No</v>
      </c>
      <c r="E97" s="128">
        <v>0</v>
      </c>
      <c r="F97" s="128">
        <v>0</v>
      </c>
      <c r="G97" s="128">
        <v>0</v>
      </c>
      <c r="H97" s="158">
        <v>0</v>
      </c>
    </row>
    <row r="98" spans="1:8" x14ac:dyDescent="0.25">
      <c r="A98" s="45" t="s">
        <v>96</v>
      </c>
      <c r="B98" s="127"/>
      <c r="D98" s="128" t="str">
        <f t="shared" si="3"/>
        <v>No</v>
      </c>
      <c r="E98" s="128">
        <v>0</v>
      </c>
      <c r="F98" s="128">
        <v>0</v>
      </c>
      <c r="G98" s="128">
        <v>0</v>
      </c>
      <c r="H98" s="158">
        <v>0</v>
      </c>
    </row>
    <row r="99" spans="1:8" x14ac:dyDescent="0.25">
      <c r="A99" s="45" t="s">
        <v>97</v>
      </c>
      <c r="B99" s="127"/>
      <c r="D99" s="128" t="str">
        <f t="shared" si="3"/>
        <v>No</v>
      </c>
      <c r="E99" s="128">
        <v>0</v>
      </c>
      <c r="F99" s="128">
        <v>0</v>
      </c>
      <c r="G99" s="128">
        <v>0</v>
      </c>
      <c r="H99" s="158">
        <v>0</v>
      </c>
    </row>
    <row r="100" spans="1:8" x14ac:dyDescent="0.25">
      <c r="A100" s="45" t="s">
        <v>98</v>
      </c>
      <c r="B100" s="127"/>
      <c r="D100" s="128" t="str">
        <f t="shared" si="3"/>
        <v>No</v>
      </c>
      <c r="E100" s="128">
        <v>0</v>
      </c>
      <c r="F100" s="128">
        <v>0</v>
      </c>
      <c r="G100" s="128">
        <v>0</v>
      </c>
      <c r="H100" s="158">
        <v>0</v>
      </c>
    </row>
    <row r="101" spans="1:8" x14ac:dyDescent="0.25">
      <c r="A101" s="45" t="s">
        <v>99</v>
      </c>
      <c r="B101" s="127"/>
      <c r="D101" s="128" t="str">
        <f t="shared" si="3"/>
        <v>No</v>
      </c>
      <c r="E101" s="128">
        <v>0</v>
      </c>
      <c r="F101" s="128">
        <v>0</v>
      </c>
      <c r="G101" s="128">
        <v>0</v>
      </c>
      <c r="H101" s="158">
        <v>0</v>
      </c>
    </row>
    <row r="102" spans="1:8" x14ac:dyDescent="0.25">
      <c r="A102" s="45" t="s">
        <v>100</v>
      </c>
      <c r="B102" s="127"/>
      <c r="D102" s="128" t="str">
        <f t="shared" si="3"/>
        <v>No</v>
      </c>
      <c r="E102" s="128">
        <v>0</v>
      </c>
      <c r="F102" s="128">
        <v>0</v>
      </c>
      <c r="G102" s="128">
        <v>0</v>
      </c>
      <c r="H102" s="158">
        <v>0</v>
      </c>
    </row>
    <row r="103" spans="1:8" x14ac:dyDescent="0.25">
      <c r="A103" s="45" t="s">
        <v>101</v>
      </c>
      <c r="B103" s="127"/>
      <c r="D103" s="128" t="str">
        <f t="shared" si="3"/>
        <v>No</v>
      </c>
      <c r="E103" s="128">
        <v>0</v>
      </c>
      <c r="F103" s="128">
        <v>0</v>
      </c>
      <c r="G103" s="128">
        <v>0</v>
      </c>
      <c r="H103" s="158">
        <v>0</v>
      </c>
    </row>
    <row r="104" spans="1:8" x14ac:dyDescent="0.25">
      <c r="A104" s="45" t="s">
        <v>102</v>
      </c>
      <c r="B104" s="127"/>
      <c r="D104" s="128" t="str">
        <f t="shared" si="3"/>
        <v>No</v>
      </c>
      <c r="E104" s="128">
        <v>0</v>
      </c>
      <c r="F104" s="128">
        <v>0</v>
      </c>
      <c r="G104" s="128">
        <v>0</v>
      </c>
      <c r="H104" s="158">
        <v>0</v>
      </c>
    </row>
    <row r="105" spans="1:8" x14ac:dyDescent="0.25">
      <c r="A105" s="45" t="s">
        <v>103</v>
      </c>
      <c r="B105" s="127"/>
      <c r="D105" s="128" t="str">
        <f t="shared" si="3"/>
        <v>No</v>
      </c>
      <c r="E105" s="128">
        <v>0</v>
      </c>
      <c r="F105" s="128">
        <v>0</v>
      </c>
      <c r="G105" s="128">
        <v>0</v>
      </c>
      <c r="H105" s="158">
        <v>0</v>
      </c>
    </row>
    <row r="106" spans="1:8" x14ac:dyDescent="0.25">
      <c r="A106" s="45" t="s">
        <v>104</v>
      </c>
      <c r="B106" s="127"/>
      <c r="D106" s="128" t="str">
        <f t="shared" si="3"/>
        <v>No</v>
      </c>
      <c r="E106" s="128">
        <v>0</v>
      </c>
      <c r="F106" s="128">
        <v>0</v>
      </c>
      <c r="G106" s="128">
        <v>0</v>
      </c>
      <c r="H106" s="158">
        <v>0</v>
      </c>
    </row>
    <row r="107" spans="1:8" x14ac:dyDescent="0.25">
      <c r="A107" s="45" t="s">
        <v>105</v>
      </c>
      <c r="B107" s="127"/>
      <c r="D107" s="128" t="str">
        <f t="shared" ref="D107:D138" si="4">IF(J107&gt;0,"Yes","No")</f>
        <v>No</v>
      </c>
      <c r="E107" s="128">
        <v>0</v>
      </c>
      <c r="F107" s="128">
        <v>0</v>
      </c>
      <c r="G107" s="128">
        <v>0</v>
      </c>
      <c r="H107" s="158">
        <v>0</v>
      </c>
    </row>
    <row r="108" spans="1:8" x14ac:dyDescent="0.25">
      <c r="A108" s="45" t="s">
        <v>508</v>
      </c>
      <c r="B108" s="127"/>
      <c r="D108" s="128" t="str">
        <f t="shared" si="4"/>
        <v>No</v>
      </c>
      <c r="E108" s="128">
        <v>0</v>
      </c>
      <c r="F108" s="128">
        <v>0</v>
      </c>
      <c r="G108" s="128">
        <v>0</v>
      </c>
      <c r="H108" s="158">
        <v>0</v>
      </c>
    </row>
    <row r="109" spans="1:8" x14ac:dyDescent="0.25">
      <c r="A109" s="45" t="s">
        <v>106</v>
      </c>
      <c r="B109" s="127"/>
      <c r="D109" s="128" t="str">
        <f t="shared" si="4"/>
        <v>No</v>
      </c>
      <c r="E109" s="128">
        <v>0</v>
      </c>
      <c r="F109" s="128">
        <v>0</v>
      </c>
      <c r="G109" s="128">
        <v>0</v>
      </c>
      <c r="H109" s="158">
        <v>0</v>
      </c>
    </row>
    <row r="110" spans="1:8" x14ac:dyDescent="0.25">
      <c r="A110" s="45" t="s">
        <v>107</v>
      </c>
      <c r="B110" s="127"/>
      <c r="D110" s="128" t="str">
        <f t="shared" si="4"/>
        <v>No</v>
      </c>
      <c r="E110" s="128">
        <v>0</v>
      </c>
      <c r="F110" s="128">
        <v>0</v>
      </c>
      <c r="G110" s="128">
        <v>0</v>
      </c>
      <c r="H110" s="158">
        <v>0</v>
      </c>
    </row>
    <row r="111" spans="1:8" x14ac:dyDescent="0.25">
      <c r="A111" s="45" t="s">
        <v>108</v>
      </c>
      <c r="B111" s="127"/>
      <c r="D111" s="128" t="str">
        <f t="shared" si="4"/>
        <v>No</v>
      </c>
      <c r="E111" s="128">
        <v>0</v>
      </c>
      <c r="F111" s="128">
        <v>0</v>
      </c>
      <c r="G111" s="128">
        <v>0</v>
      </c>
      <c r="H111" s="158">
        <v>0</v>
      </c>
    </row>
    <row r="112" spans="1:8" x14ac:dyDescent="0.25">
      <c r="A112" s="45" t="s">
        <v>109</v>
      </c>
      <c r="B112" s="127"/>
      <c r="D112" s="128" t="str">
        <f t="shared" si="4"/>
        <v>No</v>
      </c>
      <c r="E112" s="128">
        <v>0</v>
      </c>
      <c r="F112" s="128">
        <v>0</v>
      </c>
      <c r="G112" s="128">
        <v>0</v>
      </c>
      <c r="H112" s="158">
        <v>0</v>
      </c>
    </row>
    <row r="113" spans="1:326" x14ac:dyDescent="0.25">
      <c r="A113" s="45" t="s">
        <v>110</v>
      </c>
      <c r="B113" s="127"/>
      <c r="D113" s="128" t="str">
        <f t="shared" si="4"/>
        <v>No</v>
      </c>
      <c r="E113" s="128">
        <v>0</v>
      </c>
      <c r="F113" s="128">
        <v>0</v>
      </c>
      <c r="G113" s="128">
        <v>0</v>
      </c>
      <c r="H113" s="158">
        <v>0</v>
      </c>
    </row>
    <row r="114" spans="1:326" x14ac:dyDescent="0.25">
      <c r="A114" s="45" t="s">
        <v>111</v>
      </c>
      <c r="B114" s="127"/>
      <c r="D114" s="128" t="str">
        <f t="shared" si="4"/>
        <v>No</v>
      </c>
      <c r="E114" s="128">
        <v>0</v>
      </c>
      <c r="F114" s="128">
        <v>0</v>
      </c>
      <c r="G114" s="128">
        <v>0</v>
      </c>
      <c r="H114" s="158">
        <v>0</v>
      </c>
    </row>
    <row r="115" spans="1:326" x14ac:dyDescent="0.25">
      <c r="A115" s="45" t="s">
        <v>112</v>
      </c>
      <c r="B115" s="127"/>
      <c r="D115" s="128" t="str">
        <f t="shared" si="4"/>
        <v>No</v>
      </c>
      <c r="E115" s="128">
        <v>0</v>
      </c>
      <c r="F115" s="128">
        <v>0</v>
      </c>
      <c r="G115" s="128">
        <v>0</v>
      </c>
      <c r="H115" s="158">
        <v>0</v>
      </c>
    </row>
    <row r="116" spans="1:326" x14ac:dyDescent="0.25">
      <c r="A116" s="156" t="s">
        <v>113</v>
      </c>
      <c r="B116" s="127" t="s">
        <v>687</v>
      </c>
      <c r="C116" s="157">
        <v>2016</v>
      </c>
      <c r="D116" s="128" t="str">
        <f t="shared" si="4"/>
        <v>Yes</v>
      </c>
      <c r="E116" s="128">
        <v>0.58919999999999995</v>
      </c>
      <c r="F116" s="128">
        <v>0.58919999999999995</v>
      </c>
      <c r="G116" s="128">
        <v>0.58919999999999995</v>
      </c>
      <c r="H116" s="158">
        <v>0.58919999999999995</v>
      </c>
      <c r="J116" s="16" t="s">
        <v>113</v>
      </c>
      <c r="K116" s="160"/>
      <c r="N116" s="160"/>
      <c r="Q116" s="160"/>
    </row>
    <row r="117" spans="1:326" s="154" customFormat="1" x14ac:dyDescent="0.25">
      <c r="A117" s="45" t="s">
        <v>509</v>
      </c>
      <c r="B117" s="127"/>
      <c r="C117" s="118"/>
      <c r="D117" s="128" t="str">
        <f t="shared" si="4"/>
        <v>No</v>
      </c>
      <c r="E117" s="128">
        <v>0</v>
      </c>
      <c r="F117" s="128">
        <v>0</v>
      </c>
      <c r="G117" s="128">
        <v>0</v>
      </c>
      <c r="H117" s="158">
        <v>0</v>
      </c>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c r="IY117" s="16"/>
      <c r="IZ117" s="16"/>
      <c r="JA117" s="16"/>
      <c r="JB117" s="16"/>
      <c r="JC117" s="16"/>
      <c r="JD117" s="16"/>
      <c r="JE117" s="16"/>
      <c r="JF117" s="16"/>
      <c r="JG117" s="16"/>
      <c r="JH117" s="16"/>
      <c r="JI117" s="16"/>
      <c r="JJ117" s="16"/>
      <c r="JK117" s="16"/>
      <c r="JL117" s="16"/>
      <c r="JM117" s="16"/>
      <c r="JN117" s="16"/>
      <c r="JO117" s="16"/>
      <c r="JP117" s="16"/>
      <c r="JQ117" s="16"/>
      <c r="JR117" s="16"/>
      <c r="JS117" s="16"/>
      <c r="JT117" s="16"/>
      <c r="JU117" s="16"/>
      <c r="JV117" s="16"/>
      <c r="JW117" s="16"/>
      <c r="JX117" s="16"/>
      <c r="JY117" s="16"/>
      <c r="JZ117" s="16"/>
      <c r="KA117" s="16"/>
      <c r="KB117" s="16"/>
      <c r="KC117" s="16"/>
      <c r="KD117" s="16"/>
      <c r="KE117" s="16"/>
      <c r="KF117" s="16"/>
      <c r="KG117" s="16"/>
      <c r="KH117" s="16"/>
      <c r="KI117" s="16"/>
      <c r="KJ117" s="16"/>
      <c r="KK117" s="16"/>
      <c r="KL117" s="16"/>
      <c r="KM117" s="16"/>
      <c r="KN117" s="16"/>
      <c r="KO117" s="16"/>
      <c r="KP117" s="16"/>
      <c r="KQ117" s="16"/>
      <c r="KR117" s="16"/>
      <c r="KS117" s="16"/>
      <c r="KT117" s="16"/>
      <c r="KU117" s="16"/>
      <c r="KV117" s="16"/>
      <c r="KW117" s="16"/>
      <c r="KX117" s="16"/>
      <c r="KY117" s="16"/>
      <c r="KZ117" s="16"/>
      <c r="LA117" s="16"/>
      <c r="LB117" s="16"/>
      <c r="LC117" s="16"/>
      <c r="LD117" s="16"/>
      <c r="LE117" s="16"/>
      <c r="LF117" s="16"/>
      <c r="LG117" s="16"/>
      <c r="LH117" s="16"/>
      <c r="LI117" s="16"/>
      <c r="LJ117" s="16"/>
      <c r="LK117" s="16"/>
      <c r="LL117" s="16"/>
      <c r="LM117" s="16"/>
      <c r="LN117" s="16"/>
    </row>
    <row r="118" spans="1:326" x14ac:dyDescent="0.25">
      <c r="A118" s="159" t="s">
        <v>114</v>
      </c>
      <c r="B118" s="127" t="s">
        <v>689</v>
      </c>
      <c r="C118" s="16">
        <v>2020</v>
      </c>
      <c r="D118" s="128" t="str">
        <f t="shared" si="4"/>
        <v>Yes</v>
      </c>
      <c r="E118" s="128">
        <v>1.0355000000000001</v>
      </c>
      <c r="F118" s="128">
        <v>1.0355000000000001</v>
      </c>
      <c r="G118" s="128">
        <v>1.0355000000000001</v>
      </c>
      <c r="H118" s="158">
        <v>1.0355000000000001</v>
      </c>
      <c r="J118" s="16" t="s">
        <v>114</v>
      </c>
    </row>
    <row r="119" spans="1:326" x14ac:dyDescent="0.25">
      <c r="A119" s="45" t="s">
        <v>115</v>
      </c>
      <c r="B119" s="127"/>
      <c r="D119" s="128" t="str">
        <f t="shared" si="4"/>
        <v>No</v>
      </c>
      <c r="E119" s="128">
        <v>0</v>
      </c>
      <c r="F119" s="128">
        <v>0</v>
      </c>
      <c r="G119" s="128">
        <v>0</v>
      </c>
      <c r="H119" s="158">
        <v>0</v>
      </c>
    </row>
    <row r="120" spans="1:326" x14ac:dyDescent="0.25">
      <c r="A120" s="45" t="s">
        <v>116</v>
      </c>
      <c r="B120" s="127"/>
      <c r="D120" s="128" t="str">
        <f t="shared" si="4"/>
        <v>No</v>
      </c>
      <c r="E120" s="128">
        <v>0</v>
      </c>
      <c r="F120" s="128">
        <v>0</v>
      </c>
      <c r="G120" s="128">
        <v>0</v>
      </c>
      <c r="H120" s="158">
        <v>0</v>
      </c>
    </row>
    <row r="121" spans="1:326" x14ac:dyDescent="0.25">
      <c r="A121" s="45" t="s">
        <v>117</v>
      </c>
      <c r="B121" s="127"/>
      <c r="D121" s="128" t="str">
        <f t="shared" si="4"/>
        <v>No</v>
      </c>
      <c r="E121" s="128">
        <v>0</v>
      </c>
      <c r="F121" s="128">
        <v>0</v>
      </c>
      <c r="G121" s="128">
        <v>0</v>
      </c>
      <c r="H121" s="158">
        <v>0</v>
      </c>
    </row>
    <row r="122" spans="1:326" x14ac:dyDescent="0.25">
      <c r="A122" s="156" t="s">
        <v>118</v>
      </c>
      <c r="B122" s="127" t="s">
        <v>693</v>
      </c>
      <c r="C122" s="157">
        <v>2015</v>
      </c>
      <c r="D122" s="128" t="str">
        <f t="shared" si="4"/>
        <v>Yes</v>
      </c>
      <c r="E122" s="128">
        <v>0.56910000000000005</v>
      </c>
      <c r="F122" s="128">
        <v>0.56910000000000005</v>
      </c>
      <c r="G122" s="128">
        <v>0.56910000000000005</v>
      </c>
      <c r="H122" s="158">
        <v>0.56910000000000005</v>
      </c>
      <c r="J122" s="16" t="s">
        <v>118</v>
      </c>
      <c r="K122" s="160"/>
      <c r="N122" s="160"/>
      <c r="Q122" s="160"/>
    </row>
    <row r="123" spans="1:326" x14ac:dyDescent="0.25">
      <c r="A123" s="45" t="s">
        <v>119</v>
      </c>
      <c r="B123" s="127" t="s">
        <v>694</v>
      </c>
      <c r="D123" s="128" t="str">
        <f t="shared" si="4"/>
        <v>No</v>
      </c>
      <c r="E123" s="128">
        <v>0</v>
      </c>
      <c r="F123" s="128">
        <v>0</v>
      </c>
      <c r="G123" s="128">
        <v>0</v>
      </c>
      <c r="H123" s="158">
        <v>0.54049999999999998</v>
      </c>
    </row>
    <row r="124" spans="1:326" x14ac:dyDescent="0.25">
      <c r="A124" s="45" t="s">
        <v>120</v>
      </c>
      <c r="B124" s="127"/>
      <c r="D124" s="128" t="str">
        <f t="shared" si="4"/>
        <v>No</v>
      </c>
      <c r="E124" s="128">
        <v>0</v>
      </c>
      <c r="F124" s="128">
        <v>0</v>
      </c>
      <c r="G124" s="128">
        <v>0</v>
      </c>
      <c r="H124" s="158">
        <v>0</v>
      </c>
    </row>
    <row r="125" spans="1:326" x14ac:dyDescent="0.25">
      <c r="A125" s="45" t="s">
        <v>121</v>
      </c>
      <c r="B125" s="127"/>
      <c r="D125" s="128" t="str">
        <f t="shared" si="4"/>
        <v>No</v>
      </c>
      <c r="E125" s="128">
        <v>0</v>
      </c>
      <c r="F125" s="128">
        <v>0</v>
      </c>
      <c r="G125" s="128">
        <v>0</v>
      </c>
      <c r="H125" s="158">
        <v>0</v>
      </c>
    </row>
    <row r="126" spans="1:326" x14ac:dyDescent="0.25">
      <c r="A126" s="45" t="s">
        <v>122</v>
      </c>
      <c r="B126" s="127"/>
      <c r="D126" s="128" t="str">
        <f t="shared" si="4"/>
        <v>No</v>
      </c>
      <c r="E126" s="128">
        <v>0</v>
      </c>
      <c r="F126" s="128">
        <v>0</v>
      </c>
      <c r="G126" s="128">
        <v>0</v>
      </c>
      <c r="H126" s="158">
        <v>0</v>
      </c>
    </row>
    <row r="127" spans="1:326" x14ac:dyDescent="0.25">
      <c r="A127" s="45" t="s">
        <v>123</v>
      </c>
      <c r="B127" s="127"/>
      <c r="D127" s="128" t="str">
        <f t="shared" si="4"/>
        <v>No</v>
      </c>
      <c r="E127" s="128">
        <v>0</v>
      </c>
      <c r="F127" s="128">
        <v>0</v>
      </c>
      <c r="G127" s="128">
        <v>0</v>
      </c>
      <c r="H127" s="158">
        <v>0</v>
      </c>
    </row>
    <row r="128" spans="1:326" x14ac:dyDescent="0.25">
      <c r="A128" s="156" t="s">
        <v>124</v>
      </c>
      <c r="B128" s="127" t="s">
        <v>699</v>
      </c>
      <c r="C128" s="157">
        <v>2016</v>
      </c>
      <c r="D128" s="128" t="str">
        <f t="shared" si="4"/>
        <v>Yes</v>
      </c>
      <c r="E128" s="128">
        <v>0.71060000000000001</v>
      </c>
      <c r="F128" s="128">
        <v>0.71060000000000001</v>
      </c>
      <c r="G128" s="128">
        <v>0.71060000000000001</v>
      </c>
      <c r="H128" s="158">
        <v>0.71060000000000001</v>
      </c>
      <c r="J128" s="16" t="s">
        <v>124</v>
      </c>
      <c r="K128" s="160"/>
      <c r="N128" s="160"/>
      <c r="Q128" s="160"/>
    </row>
    <row r="129" spans="1:17" x14ac:dyDescent="0.25">
      <c r="A129" s="45" t="s">
        <v>125</v>
      </c>
      <c r="B129" s="127"/>
      <c r="D129" s="128" t="str">
        <f t="shared" si="4"/>
        <v>No</v>
      </c>
      <c r="E129" s="128">
        <v>0</v>
      </c>
      <c r="F129" s="128">
        <v>0</v>
      </c>
      <c r="G129" s="128">
        <v>0</v>
      </c>
      <c r="H129" s="158">
        <v>0</v>
      </c>
    </row>
    <row r="130" spans="1:17" x14ac:dyDescent="0.25">
      <c r="A130" s="45" t="s">
        <v>126</v>
      </c>
      <c r="B130" s="127"/>
      <c r="D130" s="128" t="str">
        <f t="shared" si="4"/>
        <v>No</v>
      </c>
      <c r="E130" s="128">
        <v>0</v>
      </c>
      <c r="F130" s="128">
        <v>0</v>
      </c>
      <c r="G130" s="128">
        <v>0</v>
      </c>
      <c r="H130" s="158">
        <v>0</v>
      </c>
    </row>
    <row r="131" spans="1:17" x14ac:dyDescent="0.25">
      <c r="A131" s="45" t="s">
        <v>127</v>
      </c>
      <c r="B131" s="127"/>
      <c r="D131" s="128" t="str">
        <f t="shared" si="4"/>
        <v>No</v>
      </c>
      <c r="E131" s="128">
        <v>0</v>
      </c>
      <c r="F131" s="128">
        <v>0</v>
      </c>
      <c r="G131" s="128">
        <v>0</v>
      </c>
      <c r="H131" s="158">
        <v>0</v>
      </c>
    </row>
    <row r="132" spans="1:17" x14ac:dyDescent="0.25">
      <c r="A132" s="45" t="s">
        <v>128</v>
      </c>
      <c r="B132" s="127"/>
      <c r="D132" s="128" t="str">
        <f t="shared" si="4"/>
        <v>No</v>
      </c>
      <c r="E132" s="128">
        <v>0</v>
      </c>
      <c r="F132" s="128">
        <v>0</v>
      </c>
      <c r="G132" s="128">
        <v>0</v>
      </c>
      <c r="H132" s="158">
        <v>0</v>
      </c>
    </row>
    <row r="133" spans="1:17" x14ac:dyDescent="0.25">
      <c r="A133" s="45" t="s">
        <v>129</v>
      </c>
      <c r="B133" s="127" t="s">
        <v>704</v>
      </c>
      <c r="D133" s="128" t="str">
        <f t="shared" si="4"/>
        <v>Yes</v>
      </c>
      <c r="E133" s="128">
        <v>0.78839999999999999</v>
      </c>
      <c r="F133" s="128">
        <v>0.78839999999999999</v>
      </c>
      <c r="G133" s="128">
        <v>0.78839999999999999</v>
      </c>
      <c r="H133" s="158">
        <v>0.78839999999999999</v>
      </c>
      <c r="J133" s="16" t="s">
        <v>129</v>
      </c>
    </row>
    <row r="134" spans="1:17" x14ac:dyDescent="0.25">
      <c r="A134" s="45" t="s">
        <v>130</v>
      </c>
      <c r="B134" s="127"/>
      <c r="D134" s="128" t="str">
        <f t="shared" si="4"/>
        <v>No</v>
      </c>
      <c r="E134" s="128">
        <v>0</v>
      </c>
      <c r="F134" s="128">
        <v>0</v>
      </c>
      <c r="G134" s="128">
        <v>0</v>
      </c>
      <c r="H134" s="158">
        <v>0</v>
      </c>
    </row>
    <row r="135" spans="1:17" x14ac:dyDescent="0.25">
      <c r="A135" s="45" t="s">
        <v>131</v>
      </c>
      <c r="B135" s="127"/>
      <c r="D135" s="128" t="str">
        <f t="shared" si="4"/>
        <v>No</v>
      </c>
      <c r="E135" s="128">
        <v>0</v>
      </c>
      <c r="F135" s="128">
        <v>0</v>
      </c>
      <c r="G135" s="128">
        <v>0</v>
      </c>
      <c r="H135" s="158">
        <v>0</v>
      </c>
    </row>
    <row r="136" spans="1:17" x14ac:dyDescent="0.25">
      <c r="A136" s="45" t="s">
        <v>132</v>
      </c>
      <c r="B136" s="127"/>
      <c r="D136" s="128" t="str">
        <f t="shared" si="4"/>
        <v>No</v>
      </c>
      <c r="E136" s="128">
        <v>0</v>
      </c>
      <c r="F136" s="128">
        <v>0</v>
      </c>
      <c r="G136" s="128">
        <v>0</v>
      </c>
      <c r="H136" s="158">
        <v>0</v>
      </c>
    </row>
    <row r="137" spans="1:17" x14ac:dyDescent="0.25">
      <c r="A137" s="45" t="s">
        <v>133</v>
      </c>
      <c r="B137" s="127"/>
      <c r="D137" s="128" t="str">
        <f t="shared" si="4"/>
        <v>No</v>
      </c>
      <c r="E137" s="128">
        <v>0</v>
      </c>
      <c r="F137" s="128">
        <v>0</v>
      </c>
      <c r="G137" s="128">
        <v>0</v>
      </c>
      <c r="H137" s="158">
        <v>0</v>
      </c>
    </row>
    <row r="138" spans="1:17" x14ac:dyDescent="0.25">
      <c r="A138" s="45" t="s">
        <v>134</v>
      </c>
      <c r="B138" s="127"/>
      <c r="D138" s="128" t="str">
        <f t="shared" si="4"/>
        <v>No</v>
      </c>
      <c r="E138" s="128">
        <v>0</v>
      </c>
      <c r="F138" s="128">
        <v>0</v>
      </c>
      <c r="G138" s="128">
        <v>0</v>
      </c>
      <c r="H138" s="158">
        <v>0</v>
      </c>
    </row>
    <row r="139" spans="1:17" x14ac:dyDescent="0.25">
      <c r="A139" s="45" t="s">
        <v>135</v>
      </c>
      <c r="B139" s="127"/>
      <c r="D139" s="128" t="str">
        <f t="shared" ref="D139:D170" si="5">IF(J139&gt;0,"Yes","No")</f>
        <v>No</v>
      </c>
      <c r="E139" s="128">
        <v>0</v>
      </c>
      <c r="F139" s="128">
        <v>0</v>
      </c>
      <c r="G139" s="128">
        <v>0</v>
      </c>
      <c r="H139" s="158">
        <v>0</v>
      </c>
    </row>
    <row r="140" spans="1:17" x14ac:dyDescent="0.25">
      <c r="A140" s="126" t="s">
        <v>136</v>
      </c>
      <c r="B140" s="127" t="s">
        <v>711</v>
      </c>
      <c r="C140" s="127">
        <v>2015</v>
      </c>
      <c r="D140" s="128" t="str">
        <f t="shared" si="5"/>
        <v>Yes</v>
      </c>
      <c r="E140" s="128">
        <v>0.67149999999999999</v>
      </c>
      <c r="F140" s="128">
        <v>0</v>
      </c>
      <c r="G140" s="128">
        <v>0.56979999999999997</v>
      </c>
      <c r="H140" s="158">
        <v>0.56979999999999997</v>
      </c>
      <c r="J140" s="16" t="s">
        <v>136</v>
      </c>
      <c r="K140" s="160"/>
      <c r="N140" s="160"/>
      <c r="Q140" s="160"/>
    </row>
    <row r="141" spans="1:17" x14ac:dyDescent="0.25">
      <c r="A141" s="153" t="s">
        <v>510</v>
      </c>
      <c r="B141" s="127"/>
      <c r="C141" s="154"/>
      <c r="D141" s="155" t="str">
        <f t="shared" si="5"/>
        <v>No</v>
      </c>
      <c r="E141" s="128">
        <v>0.754</v>
      </c>
      <c r="F141" s="128">
        <v>0.754</v>
      </c>
      <c r="G141" s="128">
        <v>0</v>
      </c>
      <c r="H141" s="158">
        <v>0</v>
      </c>
      <c r="K141" s="160" t="s">
        <v>1275</v>
      </c>
      <c r="N141" s="160"/>
      <c r="Q141" s="160"/>
    </row>
    <row r="142" spans="1:17" x14ac:dyDescent="0.25">
      <c r="A142" s="153" t="s">
        <v>511</v>
      </c>
      <c r="B142" s="127"/>
      <c r="C142" s="154"/>
      <c r="D142" s="155" t="str">
        <f t="shared" si="5"/>
        <v>No</v>
      </c>
      <c r="E142" s="128">
        <v>0.71540000000000004</v>
      </c>
      <c r="F142" s="128">
        <v>0.71540000000000004</v>
      </c>
      <c r="G142" s="128">
        <v>0</v>
      </c>
      <c r="H142" s="158">
        <v>0</v>
      </c>
      <c r="K142" s="160" t="s">
        <v>1275</v>
      </c>
      <c r="N142" s="160"/>
      <c r="Q142" s="160"/>
    </row>
    <row r="143" spans="1:17" x14ac:dyDescent="0.25">
      <c r="A143" s="153" t="s">
        <v>512</v>
      </c>
      <c r="B143" s="127"/>
      <c r="C143" s="154"/>
      <c r="D143" s="155" t="str">
        <f t="shared" si="5"/>
        <v>No</v>
      </c>
      <c r="E143" s="128">
        <v>0.56869999999999998</v>
      </c>
      <c r="F143" s="128">
        <v>0.56869999999999998</v>
      </c>
      <c r="G143" s="128">
        <v>0</v>
      </c>
      <c r="H143" s="158">
        <v>0</v>
      </c>
      <c r="K143" s="160" t="s">
        <v>1275</v>
      </c>
      <c r="N143" s="160"/>
      <c r="Q143" s="160"/>
    </row>
    <row r="144" spans="1:17" x14ac:dyDescent="0.25">
      <c r="A144" s="153" t="s">
        <v>513</v>
      </c>
      <c r="B144" s="127"/>
      <c r="C144" s="154"/>
      <c r="D144" s="155" t="str">
        <f t="shared" si="5"/>
        <v>No</v>
      </c>
      <c r="E144" s="128">
        <v>0.66069999999999995</v>
      </c>
      <c r="F144" s="128">
        <v>0.66069999999999995</v>
      </c>
      <c r="G144" s="128">
        <v>0</v>
      </c>
      <c r="H144" s="158">
        <v>0</v>
      </c>
      <c r="K144" s="160" t="s">
        <v>1275</v>
      </c>
      <c r="N144" s="160"/>
      <c r="Q144" s="160"/>
    </row>
    <row r="145" spans="1:17" x14ac:dyDescent="0.25">
      <c r="A145" s="45" t="s">
        <v>514</v>
      </c>
      <c r="B145" s="127"/>
      <c r="D145" s="128" t="str">
        <f t="shared" si="5"/>
        <v>No</v>
      </c>
      <c r="E145" s="128">
        <v>0</v>
      </c>
      <c r="F145" s="128">
        <v>0</v>
      </c>
      <c r="G145" s="128">
        <v>0</v>
      </c>
      <c r="H145" s="158">
        <v>0</v>
      </c>
    </row>
    <row r="146" spans="1:17" x14ac:dyDescent="0.25">
      <c r="A146" s="45" t="s">
        <v>515</v>
      </c>
      <c r="B146" s="127"/>
      <c r="D146" s="128" t="str">
        <f t="shared" si="5"/>
        <v>No</v>
      </c>
      <c r="E146" s="128">
        <v>0</v>
      </c>
      <c r="F146" s="128">
        <v>0</v>
      </c>
      <c r="G146" s="128">
        <v>0</v>
      </c>
      <c r="H146" s="158">
        <v>0</v>
      </c>
    </row>
    <row r="147" spans="1:17" x14ac:dyDescent="0.25">
      <c r="A147" s="45" t="s">
        <v>137</v>
      </c>
      <c r="B147" s="127"/>
      <c r="D147" s="128" t="str">
        <f t="shared" si="5"/>
        <v>No</v>
      </c>
      <c r="E147" s="128">
        <v>0</v>
      </c>
      <c r="F147" s="128">
        <v>0</v>
      </c>
      <c r="G147" s="128">
        <v>0</v>
      </c>
      <c r="H147" s="158">
        <v>0</v>
      </c>
    </row>
    <row r="148" spans="1:17" x14ac:dyDescent="0.25">
      <c r="A148" s="126" t="s">
        <v>138</v>
      </c>
      <c r="B148" s="127" t="s">
        <v>719</v>
      </c>
      <c r="C148" s="127">
        <v>2015</v>
      </c>
      <c r="D148" s="128" t="str">
        <f t="shared" si="5"/>
        <v>Yes</v>
      </c>
      <c r="E148" s="128">
        <v>0.78549999999999998</v>
      </c>
      <c r="F148" s="128">
        <v>0.78549999999999998</v>
      </c>
      <c r="G148" s="128">
        <v>0.78549999999999998</v>
      </c>
      <c r="H148" s="158">
        <v>0.78549999999999998</v>
      </c>
      <c r="J148" s="16" t="s">
        <v>138</v>
      </c>
      <c r="K148" s="160"/>
      <c r="N148" s="160"/>
      <c r="Q148" s="160"/>
    </row>
    <row r="149" spans="1:17" x14ac:dyDescent="0.25">
      <c r="A149" s="45" t="s">
        <v>139</v>
      </c>
      <c r="B149" s="127" t="s">
        <v>720</v>
      </c>
      <c r="D149" s="128" t="str">
        <f t="shared" si="5"/>
        <v>No</v>
      </c>
      <c r="E149" s="128">
        <v>0</v>
      </c>
      <c r="F149" s="128">
        <v>0</v>
      </c>
      <c r="G149" s="128">
        <v>0</v>
      </c>
      <c r="H149" s="158">
        <v>0.64349999999999996</v>
      </c>
    </row>
    <row r="150" spans="1:17" x14ac:dyDescent="0.25">
      <c r="A150" s="156" t="s">
        <v>140</v>
      </c>
      <c r="B150" s="127" t="s">
        <v>721</v>
      </c>
      <c r="C150" s="157">
        <v>2015</v>
      </c>
      <c r="D150" s="158" t="str">
        <f t="shared" si="5"/>
        <v>Yes</v>
      </c>
      <c r="E150" s="128">
        <v>0.63759999999999994</v>
      </c>
      <c r="F150" s="128">
        <v>0.63759999999999994</v>
      </c>
      <c r="G150" s="128">
        <v>0.63759999999999994</v>
      </c>
      <c r="H150" s="158">
        <v>0.63759999999999994</v>
      </c>
      <c r="J150" s="16" t="s">
        <v>140</v>
      </c>
      <c r="K150" s="160"/>
      <c r="N150" s="160"/>
      <c r="Q150" s="160"/>
    </row>
    <row r="151" spans="1:17" x14ac:dyDescent="0.25">
      <c r="A151" s="156" t="s">
        <v>141</v>
      </c>
      <c r="B151" s="127" t="s">
        <v>722</v>
      </c>
      <c r="C151" s="157">
        <v>2016</v>
      </c>
      <c r="D151" s="158" t="str">
        <f t="shared" si="5"/>
        <v>Yes</v>
      </c>
      <c r="E151" s="128">
        <v>0.86780000000000002</v>
      </c>
      <c r="F151" s="128">
        <v>0.86780000000000002</v>
      </c>
      <c r="G151" s="128">
        <v>0.86780000000000002</v>
      </c>
      <c r="H151" s="158">
        <v>0.86780000000000002</v>
      </c>
      <c r="J151" s="16" t="s">
        <v>141</v>
      </c>
      <c r="K151" s="160"/>
      <c r="N151" s="160"/>
      <c r="Q151" s="160"/>
    </row>
    <row r="152" spans="1:17" x14ac:dyDescent="0.25">
      <c r="A152" s="156" t="s">
        <v>142</v>
      </c>
      <c r="B152" s="127" t="s">
        <v>723</v>
      </c>
      <c r="C152" s="157">
        <v>2015</v>
      </c>
      <c r="D152" s="158" t="str">
        <f t="shared" si="5"/>
        <v>Yes</v>
      </c>
      <c r="E152" s="128">
        <v>0.73040000000000005</v>
      </c>
      <c r="F152" s="128">
        <v>0</v>
      </c>
      <c r="G152" s="128">
        <v>1.0795999999999999</v>
      </c>
      <c r="H152" s="158">
        <v>1.0795999999999999</v>
      </c>
      <c r="J152" s="16" t="s">
        <v>142</v>
      </c>
      <c r="K152" s="160"/>
      <c r="N152" s="160"/>
      <c r="Q152" s="160"/>
    </row>
    <row r="153" spans="1:17" x14ac:dyDescent="0.25">
      <c r="A153" s="156" t="s">
        <v>143</v>
      </c>
      <c r="B153" s="127" t="s">
        <v>724</v>
      </c>
      <c r="C153" s="157">
        <v>2015</v>
      </c>
      <c r="D153" s="158" t="str">
        <f t="shared" si="5"/>
        <v>Yes</v>
      </c>
      <c r="E153" s="128">
        <v>0.88500000000000001</v>
      </c>
      <c r="F153" s="128">
        <v>0.88500000000000001</v>
      </c>
      <c r="G153" s="128">
        <v>0.88500000000000001</v>
      </c>
      <c r="H153" s="158">
        <v>0.88500000000000001</v>
      </c>
      <c r="J153" s="16" t="s">
        <v>143</v>
      </c>
      <c r="K153" s="160"/>
      <c r="N153" s="160"/>
      <c r="Q153" s="160"/>
    </row>
    <row r="154" spans="1:17" x14ac:dyDescent="0.25">
      <c r="A154" s="159" t="s">
        <v>144</v>
      </c>
      <c r="B154" s="127" t="s">
        <v>725</v>
      </c>
      <c r="C154" s="16"/>
      <c r="D154" s="158" t="str">
        <f t="shared" si="5"/>
        <v>Yes</v>
      </c>
      <c r="E154" s="128">
        <v>0.80789999999999995</v>
      </c>
      <c r="F154" s="128">
        <v>0.80789999999999995</v>
      </c>
      <c r="G154" s="128">
        <v>0.80789999999999995</v>
      </c>
      <c r="H154" s="158">
        <v>0.80789999999999995</v>
      </c>
      <c r="J154" s="16" t="s">
        <v>144</v>
      </c>
    </row>
    <row r="155" spans="1:17" x14ac:dyDescent="0.25">
      <c r="A155" s="45" t="s">
        <v>516</v>
      </c>
      <c r="B155" s="127"/>
      <c r="D155" s="128" t="str">
        <f t="shared" si="5"/>
        <v>No</v>
      </c>
      <c r="E155" s="128">
        <v>0</v>
      </c>
      <c r="F155" s="128">
        <v>0</v>
      </c>
      <c r="G155" s="128">
        <v>0</v>
      </c>
      <c r="H155" s="158">
        <v>0</v>
      </c>
    </row>
    <row r="156" spans="1:17" x14ac:dyDescent="0.25">
      <c r="A156" s="45" t="s">
        <v>145</v>
      </c>
      <c r="B156" s="127"/>
      <c r="D156" s="128" t="str">
        <f t="shared" si="5"/>
        <v>No</v>
      </c>
      <c r="E156" s="128">
        <v>0</v>
      </c>
      <c r="F156" s="128">
        <v>0</v>
      </c>
      <c r="G156" s="128">
        <v>0</v>
      </c>
      <c r="H156" s="158">
        <v>0</v>
      </c>
    </row>
    <row r="157" spans="1:17" x14ac:dyDescent="0.25">
      <c r="A157" s="45" t="s">
        <v>146</v>
      </c>
      <c r="B157" s="127"/>
      <c r="D157" s="128" t="str">
        <f t="shared" si="5"/>
        <v>No</v>
      </c>
      <c r="E157" s="128">
        <v>0</v>
      </c>
      <c r="F157" s="128">
        <v>0</v>
      </c>
      <c r="G157" s="128">
        <v>0</v>
      </c>
      <c r="H157" s="158">
        <v>0</v>
      </c>
    </row>
    <row r="158" spans="1:17" x14ac:dyDescent="0.25">
      <c r="A158" s="45" t="s">
        <v>517</v>
      </c>
      <c r="B158" s="127"/>
      <c r="D158" s="128" t="str">
        <f t="shared" si="5"/>
        <v>No</v>
      </c>
      <c r="E158" s="128">
        <v>0</v>
      </c>
      <c r="F158" s="128">
        <v>0</v>
      </c>
      <c r="G158" s="128">
        <v>0</v>
      </c>
      <c r="H158" s="158">
        <v>0</v>
      </c>
    </row>
    <row r="159" spans="1:17" x14ac:dyDescent="0.25">
      <c r="A159" s="45" t="s">
        <v>518</v>
      </c>
      <c r="B159" s="127"/>
      <c r="D159" s="128" t="str">
        <f t="shared" si="5"/>
        <v>No</v>
      </c>
      <c r="E159" s="128">
        <v>0</v>
      </c>
      <c r="F159" s="128">
        <v>0</v>
      </c>
      <c r="G159" s="128">
        <v>0</v>
      </c>
      <c r="H159" s="158">
        <v>0</v>
      </c>
    </row>
    <row r="160" spans="1:17" x14ac:dyDescent="0.25">
      <c r="A160" s="45" t="s">
        <v>519</v>
      </c>
      <c r="B160" s="127"/>
      <c r="D160" s="128" t="str">
        <f t="shared" si="5"/>
        <v>No</v>
      </c>
      <c r="E160" s="128">
        <v>0</v>
      </c>
      <c r="F160" s="128">
        <v>0</v>
      </c>
      <c r="G160" s="128">
        <v>0</v>
      </c>
      <c r="H160" s="158">
        <v>0</v>
      </c>
    </row>
    <row r="161" spans="1:8" x14ac:dyDescent="0.25">
      <c r="A161" s="45" t="s">
        <v>147</v>
      </c>
      <c r="B161" s="127"/>
      <c r="D161" s="128" t="str">
        <f t="shared" si="5"/>
        <v>No</v>
      </c>
      <c r="E161" s="128">
        <v>0</v>
      </c>
      <c r="F161" s="128">
        <v>0</v>
      </c>
      <c r="G161" s="128">
        <v>0</v>
      </c>
      <c r="H161" s="158">
        <v>0</v>
      </c>
    </row>
    <row r="162" spans="1:8" x14ac:dyDescent="0.25">
      <c r="A162" s="45" t="s">
        <v>148</v>
      </c>
      <c r="B162" s="127"/>
      <c r="D162" s="128" t="str">
        <f t="shared" si="5"/>
        <v>No</v>
      </c>
      <c r="E162" s="128">
        <v>0</v>
      </c>
      <c r="F162" s="128">
        <v>0</v>
      </c>
      <c r="G162" s="128">
        <v>0</v>
      </c>
      <c r="H162" s="158">
        <v>0</v>
      </c>
    </row>
    <row r="163" spans="1:8" x14ac:dyDescent="0.25">
      <c r="A163" s="45" t="s">
        <v>149</v>
      </c>
      <c r="B163" s="127"/>
      <c r="D163" s="128" t="str">
        <f t="shared" si="5"/>
        <v>No</v>
      </c>
      <c r="E163" s="128">
        <v>0</v>
      </c>
      <c r="F163" s="128">
        <v>0</v>
      </c>
      <c r="G163" s="128">
        <v>0</v>
      </c>
      <c r="H163" s="158">
        <v>0</v>
      </c>
    </row>
    <row r="164" spans="1:8" x14ac:dyDescent="0.25">
      <c r="A164" s="45" t="s">
        <v>150</v>
      </c>
      <c r="B164" s="127"/>
      <c r="D164" s="128" t="str">
        <f t="shared" si="5"/>
        <v>No</v>
      </c>
      <c r="E164" s="128">
        <v>0</v>
      </c>
      <c r="F164" s="128">
        <v>0</v>
      </c>
      <c r="G164" s="128">
        <v>0</v>
      </c>
      <c r="H164" s="158">
        <v>0</v>
      </c>
    </row>
    <row r="165" spans="1:8" x14ac:dyDescent="0.25">
      <c r="A165" s="45" t="s">
        <v>151</v>
      </c>
      <c r="B165" s="127"/>
      <c r="D165" s="128" t="str">
        <f t="shared" si="5"/>
        <v>No</v>
      </c>
      <c r="E165" s="128">
        <v>0</v>
      </c>
      <c r="F165" s="128">
        <v>0</v>
      </c>
      <c r="G165" s="128">
        <v>0</v>
      </c>
      <c r="H165" s="158">
        <v>0</v>
      </c>
    </row>
    <row r="166" spans="1:8" x14ac:dyDescent="0.25">
      <c r="A166" s="45" t="s">
        <v>152</v>
      </c>
      <c r="B166" s="127"/>
      <c r="D166" s="128" t="str">
        <f t="shared" si="5"/>
        <v>No</v>
      </c>
      <c r="E166" s="128">
        <v>0</v>
      </c>
      <c r="F166" s="128">
        <v>0</v>
      </c>
      <c r="G166" s="128">
        <v>0</v>
      </c>
      <c r="H166" s="158">
        <v>0</v>
      </c>
    </row>
    <row r="167" spans="1:8" x14ac:dyDescent="0.25">
      <c r="A167" s="45" t="s">
        <v>153</v>
      </c>
      <c r="B167" s="127"/>
      <c r="D167" s="128" t="str">
        <f t="shared" si="5"/>
        <v>No</v>
      </c>
      <c r="E167" s="128">
        <v>0</v>
      </c>
      <c r="F167" s="128">
        <v>0</v>
      </c>
      <c r="G167" s="128">
        <v>0</v>
      </c>
      <c r="H167" s="158">
        <v>0</v>
      </c>
    </row>
    <row r="168" spans="1:8" x14ac:dyDescent="0.25">
      <c r="A168" s="45" t="s">
        <v>154</v>
      </c>
      <c r="B168" s="127"/>
      <c r="D168" s="128" t="str">
        <f t="shared" si="5"/>
        <v>No</v>
      </c>
      <c r="E168" s="128">
        <v>0</v>
      </c>
      <c r="F168" s="128">
        <v>0</v>
      </c>
      <c r="G168" s="128">
        <v>0</v>
      </c>
      <c r="H168" s="158">
        <v>0</v>
      </c>
    </row>
    <row r="169" spans="1:8" x14ac:dyDescent="0.25">
      <c r="A169" s="45" t="s">
        <v>155</v>
      </c>
      <c r="B169" s="127"/>
      <c r="D169" s="128" t="str">
        <f t="shared" si="5"/>
        <v>No</v>
      </c>
      <c r="E169" s="128">
        <v>0</v>
      </c>
      <c r="F169" s="128">
        <v>0</v>
      </c>
      <c r="G169" s="128">
        <v>0</v>
      </c>
      <c r="H169" s="158">
        <v>0</v>
      </c>
    </row>
    <row r="170" spans="1:8" x14ac:dyDescent="0.25">
      <c r="A170" s="45" t="s">
        <v>156</v>
      </c>
      <c r="B170" s="127"/>
      <c r="D170" s="128" t="str">
        <f t="shared" si="5"/>
        <v>No</v>
      </c>
      <c r="E170" s="128">
        <v>0</v>
      </c>
      <c r="F170" s="128">
        <v>0</v>
      </c>
      <c r="G170" s="128">
        <v>0</v>
      </c>
      <c r="H170" s="158">
        <v>0</v>
      </c>
    </row>
    <row r="171" spans="1:8" x14ac:dyDescent="0.25">
      <c r="A171" s="45" t="s">
        <v>157</v>
      </c>
      <c r="B171" s="127"/>
      <c r="D171" s="128" t="str">
        <f t="shared" ref="D171:D202" si="6">IF(J171&gt;0,"Yes","No")</f>
        <v>No</v>
      </c>
      <c r="E171" s="128">
        <v>0</v>
      </c>
      <c r="F171" s="128">
        <v>0</v>
      </c>
      <c r="G171" s="128">
        <v>0</v>
      </c>
      <c r="H171" s="158">
        <v>0</v>
      </c>
    </row>
    <row r="172" spans="1:8" x14ac:dyDescent="0.25">
      <c r="A172" s="45" t="s">
        <v>158</v>
      </c>
      <c r="B172" s="127"/>
      <c r="D172" s="128" t="str">
        <f t="shared" si="6"/>
        <v>No</v>
      </c>
      <c r="E172" s="128">
        <v>0</v>
      </c>
      <c r="F172" s="128">
        <v>0</v>
      </c>
      <c r="G172" s="128">
        <v>0</v>
      </c>
      <c r="H172" s="158">
        <v>0</v>
      </c>
    </row>
    <row r="173" spans="1:8" x14ac:dyDescent="0.25">
      <c r="A173" s="45" t="s">
        <v>159</v>
      </c>
      <c r="B173" s="127"/>
      <c r="D173" s="128" t="str">
        <f t="shared" si="6"/>
        <v>No</v>
      </c>
      <c r="E173" s="128">
        <v>0</v>
      </c>
      <c r="F173" s="128">
        <v>0</v>
      </c>
      <c r="G173" s="128">
        <v>0</v>
      </c>
      <c r="H173" s="158">
        <v>0</v>
      </c>
    </row>
    <row r="174" spans="1:8" x14ac:dyDescent="0.25">
      <c r="A174" s="45" t="s">
        <v>160</v>
      </c>
      <c r="B174" s="127"/>
      <c r="D174" s="128" t="str">
        <f t="shared" si="6"/>
        <v>No</v>
      </c>
      <c r="E174" s="128">
        <v>0</v>
      </c>
      <c r="F174" s="128">
        <v>0</v>
      </c>
      <c r="G174" s="128">
        <v>0</v>
      </c>
      <c r="H174" s="158">
        <v>0</v>
      </c>
    </row>
    <row r="175" spans="1:8" x14ac:dyDescent="0.25">
      <c r="A175" s="45" t="s">
        <v>161</v>
      </c>
      <c r="B175" s="127"/>
      <c r="D175" s="128" t="str">
        <f t="shared" si="6"/>
        <v>No</v>
      </c>
      <c r="E175" s="128">
        <v>0</v>
      </c>
      <c r="F175" s="128">
        <v>0</v>
      </c>
      <c r="G175" s="128">
        <v>0</v>
      </c>
      <c r="H175" s="158">
        <v>0</v>
      </c>
    </row>
    <row r="176" spans="1:8" x14ac:dyDescent="0.25">
      <c r="A176" s="45" t="s">
        <v>162</v>
      </c>
      <c r="B176" s="127"/>
      <c r="D176" s="128" t="str">
        <f t="shared" si="6"/>
        <v>No</v>
      </c>
      <c r="E176" s="128">
        <v>0</v>
      </c>
      <c r="F176" s="128">
        <v>0</v>
      </c>
      <c r="G176" s="128">
        <v>0</v>
      </c>
      <c r="H176" s="158">
        <v>0</v>
      </c>
    </row>
    <row r="177" spans="1:17" x14ac:dyDescent="0.25">
      <c r="A177" s="45" t="s">
        <v>163</v>
      </c>
      <c r="B177" s="127"/>
      <c r="D177" s="128" t="str">
        <f t="shared" si="6"/>
        <v>No</v>
      </c>
      <c r="E177" s="128">
        <v>0</v>
      </c>
      <c r="F177" s="128">
        <v>0</v>
      </c>
      <c r="G177" s="128">
        <v>0</v>
      </c>
      <c r="H177" s="158">
        <v>0</v>
      </c>
    </row>
    <row r="178" spans="1:17" x14ac:dyDescent="0.25">
      <c r="A178" s="45" t="s">
        <v>164</v>
      </c>
      <c r="B178" s="127"/>
      <c r="D178" s="128" t="str">
        <f t="shared" si="6"/>
        <v>No</v>
      </c>
      <c r="E178" s="128">
        <v>0</v>
      </c>
      <c r="F178" s="128">
        <v>0</v>
      </c>
      <c r="G178" s="128">
        <v>0</v>
      </c>
      <c r="H178" s="158">
        <v>0</v>
      </c>
    </row>
    <row r="179" spans="1:17" x14ac:dyDescent="0.25">
      <c r="A179" s="156" t="s">
        <v>520</v>
      </c>
      <c r="B179" s="127" t="s">
        <v>750</v>
      </c>
      <c r="C179" s="157">
        <v>2016</v>
      </c>
      <c r="D179" s="158" t="str">
        <f t="shared" si="6"/>
        <v>Yes</v>
      </c>
      <c r="E179" s="128">
        <v>0.68779999999999997</v>
      </c>
      <c r="F179" s="128">
        <v>0</v>
      </c>
      <c r="G179" s="128">
        <v>0.76980000000000004</v>
      </c>
      <c r="H179" s="158">
        <v>0.76980000000000004</v>
      </c>
      <c r="J179" s="16" t="s">
        <v>520</v>
      </c>
      <c r="K179" s="160"/>
      <c r="N179" s="160"/>
      <c r="Q179" s="160"/>
    </row>
    <row r="180" spans="1:17" x14ac:dyDescent="0.25">
      <c r="A180" s="45" t="s">
        <v>521</v>
      </c>
      <c r="B180" s="127"/>
      <c r="D180" s="128" t="str">
        <f t="shared" si="6"/>
        <v>No</v>
      </c>
      <c r="E180" s="128">
        <v>0</v>
      </c>
      <c r="F180" s="128">
        <v>0</v>
      </c>
      <c r="G180" s="128">
        <v>0</v>
      </c>
      <c r="H180" s="158">
        <v>0</v>
      </c>
    </row>
    <row r="181" spans="1:17" x14ac:dyDescent="0.25">
      <c r="A181" s="45" t="s">
        <v>522</v>
      </c>
      <c r="B181" s="127"/>
      <c r="D181" s="128" t="str">
        <f t="shared" si="6"/>
        <v>No</v>
      </c>
      <c r="E181" s="128">
        <v>0</v>
      </c>
      <c r="F181" s="128">
        <v>0</v>
      </c>
      <c r="G181" s="128">
        <v>0</v>
      </c>
      <c r="H181" s="158">
        <v>0</v>
      </c>
    </row>
    <row r="182" spans="1:17" x14ac:dyDescent="0.25">
      <c r="A182" s="45" t="s">
        <v>165</v>
      </c>
      <c r="B182" s="127"/>
      <c r="D182" s="128" t="str">
        <f t="shared" si="6"/>
        <v>No</v>
      </c>
      <c r="E182" s="128">
        <v>0</v>
      </c>
      <c r="F182" s="128">
        <v>0</v>
      </c>
      <c r="G182" s="128">
        <v>0</v>
      </c>
      <c r="H182" s="158">
        <v>0</v>
      </c>
    </row>
    <row r="183" spans="1:17" x14ac:dyDescent="0.25">
      <c r="A183" s="45" t="s">
        <v>166</v>
      </c>
      <c r="B183" s="127"/>
      <c r="D183" s="128" t="str">
        <f t="shared" si="6"/>
        <v>No</v>
      </c>
      <c r="E183" s="128">
        <v>0</v>
      </c>
      <c r="F183" s="128">
        <v>0</v>
      </c>
      <c r="G183" s="128">
        <v>0</v>
      </c>
      <c r="H183" s="158">
        <v>0</v>
      </c>
    </row>
    <row r="184" spans="1:17" x14ac:dyDescent="0.25">
      <c r="A184" s="45" t="s">
        <v>167</v>
      </c>
      <c r="B184" s="127"/>
      <c r="D184" s="128" t="str">
        <f t="shared" si="6"/>
        <v>No</v>
      </c>
      <c r="E184" s="128">
        <v>0</v>
      </c>
      <c r="F184" s="128">
        <v>0</v>
      </c>
      <c r="G184" s="128">
        <v>0</v>
      </c>
      <c r="H184" s="158">
        <v>0</v>
      </c>
    </row>
    <row r="185" spans="1:17" x14ac:dyDescent="0.25">
      <c r="A185" s="45" t="s">
        <v>168</v>
      </c>
      <c r="B185" s="127"/>
      <c r="D185" s="128" t="str">
        <f t="shared" si="6"/>
        <v>No</v>
      </c>
      <c r="E185" s="128">
        <v>0</v>
      </c>
      <c r="F185" s="128">
        <v>0</v>
      </c>
      <c r="G185" s="128">
        <v>0</v>
      </c>
      <c r="H185" s="158">
        <v>0</v>
      </c>
    </row>
    <row r="186" spans="1:17" x14ac:dyDescent="0.25">
      <c r="A186" s="45" t="s">
        <v>169</v>
      </c>
      <c r="B186" s="127"/>
      <c r="D186" s="128" t="str">
        <f t="shared" si="6"/>
        <v>No</v>
      </c>
      <c r="E186" s="128">
        <v>0</v>
      </c>
      <c r="F186" s="128">
        <v>0</v>
      </c>
      <c r="G186" s="128">
        <v>0</v>
      </c>
      <c r="H186" s="158">
        <v>0</v>
      </c>
    </row>
    <row r="187" spans="1:17" x14ac:dyDescent="0.25">
      <c r="A187" s="45" t="s">
        <v>170</v>
      </c>
      <c r="B187" s="127"/>
      <c r="D187" s="128" t="str">
        <f t="shared" si="6"/>
        <v>No</v>
      </c>
      <c r="E187" s="128">
        <v>0</v>
      </c>
      <c r="F187" s="128">
        <v>0</v>
      </c>
      <c r="G187" s="128">
        <v>0</v>
      </c>
      <c r="H187" s="158">
        <v>0</v>
      </c>
    </row>
    <row r="188" spans="1:17" x14ac:dyDescent="0.25">
      <c r="A188" s="45" t="s">
        <v>171</v>
      </c>
      <c r="B188" s="127"/>
      <c r="D188" s="128" t="str">
        <f t="shared" si="6"/>
        <v>No</v>
      </c>
      <c r="E188" s="128">
        <v>0</v>
      </c>
      <c r="F188" s="128">
        <v>0</v>
      </c>
      <c r="G188" s="128">
        <v>0</v>
      </c>
      <c r="H188" s="158">
        <v>0</v>
      </c>
    </row>
    <row r="189" spans="1:17" x14ac:dyDescent="0.25">
      <c r="A189" s="45" t="s">
        <v>523</v>
      </c>
      <c r="B189" s="127"/>
      <c r="D189" s="128" t="str">
        <f t="shared" si="6"/>
        <v>No</v>
      </c>
      <c r="E189" s="128">
        <v>0</v>
      </c>
      <c r="F189" s="128">
        <v>0</v>
      </c>
      <c r="G189" s="128">
        <v>0</v>
      </c>
      <c r="H189" s="158">
        <v>0</v>
      </c>
    </row>
    <row r="190" spans="1:17" x14ac:dyDescent="0.25">
      <c r="A190" s="126" t="s">
        <v>172</v>
      </c>
      <c r="B190" s="127"/>
      <c r="C190" s="127">
        <v>2015</v>
      </c>
      <c r="D190" s="128" t="str">
        <f t="shared" si="6"/>
        <v>Yes</v>
      </c>
      <c r="E190" s="128">
        <v>0.90480000000000005</v>
      </c>
      <c r="F190" s="128">
        <v>0</v>
      </c>
      <c r="G190" s="128">
        <v>0</v>
      </c>
      <c r="H190" s="158">
        <v>0</v>
      </c>
      <c r="J190" s="16" t="s">
        <v>172</v>
      </c>
      <c r="K190" s="160"/>
      <c r="N190" s="160"/>
      <c r="Q190" s="160"/>
    </row>
    <row r="191" spans="1:17" x14ac:dyDescent="0.25">
      <c r="A191" s="126" t="s">
        <v>524</v>
      </c>
      <c r="B191" s="127" t="s">
        <v>762</v>
      </c>
      <c r="C191" s="127">
        <v>2015</v>
      </c>
      <c r="D191" s="128" t="str">
        <f t="shared" si="6"/>
        <v>Yes</v>
      </c>
      <c r="E191" s="128">
        <v>0.58830000000000005</v>
      </c>
      <c r="F191" s="128">
        <v>0.58830000000000005</v>
      </c>
      <c r="G191" s="128">
        <v>0.58830000000000005</v>
      </c>
      <c r="H191" s="158">
        <v>0.58830000000000005</v>
      </c>
      <c r="J191" s="16" t="s">
        <v>524</v>
      </c>
      <c r="K191" s="160"/>
      <c r="N191" s="160"/>
      <c r="Q191" s="160"/>
    </row>
    <row r="192" spans="1:17" x14ac:dyDescent="0.25">
      <c r="A192" s="45" t="s">
        <v>525</v>
      </c>
      <c r="B192" s="127"/>
      <c r="D192" s="128" t="str">
        <f t="shared" si="6"/>
        <v>No</v>
      </c>
      <c r="E192" s="128">
        <v>0</v>
      </c>
      <c r="F192" s="128">
        <v>0</v>
      </c>
      <c r="G192" s="128">
        <v>0</v>
      </c>
      <c r="H192" s="158">
        <v>0</v>
      </c>
    </row>
    <row r="193" spans="1:17" x14ac:dyDescent="0.25">
      <c r="A193" s="45" t="s">
        <v>173</v>
      </c>
      <c r="B193" s="127"/>
      <c r="D193" s="128" t="str">
        <f t="shared" si="6"/>
        <v>No</v>
      </c>
      <c r="E193" s="128">
        <v>0</v>
      </c>
      <c r="F193" s="128">
        <v>0</v>
      </c>
      <c r="G193" s="128">
        <v>0</v>
      </c>
      <c r="H193" s="158">
        <v>0</v>
      </c>
    </row>
    <row r="194" spans="1:17" x14ac:dyDescent="0.25">
      <c r="A194" s="45" t="s">
        <v>174</v>
      </c>
      <c r="B194" s="127"/>
      <c r="D194" s="128" t="str">
        <f t="shared" si="6"/>
        <v>No</v>
      </c>
      <c r="E194" s="128">
        <v>0</v>
      </c>
      <c r="F194" s="128">
        <v>0</v>
      </c>
      <c r="G194" s="128">
        <v>0</v>
      </c>
      <c r="H194" s="158">
        <v>0</v>
      </c>
    </row>
    <row r="195" spans="1:17" x14ac:dyDescent="0.25">
      <c r="A195" s="45" t="s">
        <v>175</v>
      </c>
      <c r="B195" s="127"/>
      <c r="D195" s="128" t="str">
        <f t="shared" si="6"/>
        <v>No</v>
      </c>
      <c r="E195" s="128">
        <v>0</v>
      </c>
      <c r="F195" s="128">
        <v>0</v>
      </c>
      <c r="G195" s="128">
        <v>0</v>
      </c>
      <c r="H195" s="158">
        <v>0</v>
      </c>
    </row>
    <row r="196" spans="1:17" x14ac:dyDescent="0.25">
      <c r="A196" s="45" t="s">
        <v>176</v>
      </c>
      <c r="B196" s="127"/>
      <c r="D196" s="128" t="str">
        <f t="shared" si="6"/>
        <v>No</v>
      </c>
      <c r="E196" s="128">
        <v>0</v>
      </c>
      <c r="F196" s="128">
        <v>0</v>
      </c>
      <c r="G196" s="128">
        <v>0</v>
      </c>
      <c r="H196" s="158">
        <v>0</v>
      </c>
    </row>
    <row r="197" spans="1:17" x14ac:dyDescent="0.25">
      <c r="A197" s="45" t="s">
        <v>177</v>
      </c>
      <c r="B197" s="127"/>
      <c r="D197" s="128" t="str">
        <f t="shared" si="6"/>
        <v>No</v>
      </c>
      <c r="E197" s="128">
        <v>0</v>
      </c>
      <c r="F197" s="128">
        <v>0</v>
      </c>
      <c r="G197" s="128">
        <v>0</v>
      </c>
      <c r="H197" s="158">
        <v>0</v>
      </c>
    </row>
    <row r="198" spans="1:17" x14ac:dyDescent="0.25">
      <c r="A198" s="45" t="s">
        <v>178</v>
      </c>
      <c r="B198" s="127" t="s">
        <v>769</v>
      </c>
      <c r="D198" s="128" t="str">
        <f t="shared" si="6"/>
        <v>No</v>
      </c>
      <c r="E198" s="128">
        <v>0</v>
      </c>
      <c r="F198" s="128">
        <v>0</v>
      </c>
      <c r="G198" s="128">
        <v>0.49020000000000002</v>
      </c>
      <c r="H198" s="158">
        <v>0.49020000000000002</v>
      </c>
    </row>
    <row r="199" spans="1:17" x14ac:dyDescent="0.25">
      <c r="A199" s="45" t="s">
        <v>179</v>
      </c>
      <c r="B199" s="127" t="s">
        <v>770</v>
      </c>
      <c r="D199" s="128" t="str">
        <f t="shared" si="6"/>
        <v>No</v>
      </c>
      <c r="E199" s="128">
        <v>0.83630000000000004</v>
      </c>
      <c r="F199" s="128">
        <v>0.83630000000000004</v>
      </c>
      <c r="G199" s="128">
        <v>0.83630000000000004</v>
      </c>
      <c r="H199" s="158">
        <v>0.83630000000000004</v>
      </c>
    </row>
    <row r="200" spans="1:17" x14ac:dyDescent="0.25">
      <c r="A200" s="45" t="s">
        <v>180</v>
      </c>
      <c r="B200" s="127"/>
      <c r="D200" s="128" t="str">
        <f t="shared" si="6"/>
        <v>No</v>
      </c>
      <c r="E200" s="128">
        <v>0</v>
      </c>
      <c r="F200" s="128">
        <v>0</v>
      </c>
      <c r="G200" s="128">
        <v>0</v>
      </c>
      <c r="H200" s="158">
        <v>0</v>
      </c>
    </row>
    <row r="201" spans="1:17" x14ac:dyDescent="0.25">
      <c r="A201" s="45" t="s">
        <v>181</v>
      </c>
      <c r="B201" s="127"/>
      <c r="D201" s="128" t="str">
        <f t="shared" si="6"/>
        <v>No</v>
      </c>
      <c r="E201" s="128">
        <v>0</v>
      </c>
      <c r="F201" s="128">
        <v>0</v>
      </c>
      <c r="G201" s="128">
        <v>0</v>
      </c>
      <c r="H201" s="158">
        <v>0</v>
      </c>
    </row>
    <row r="202" spans="1:17" x14ac:dyDescent="0.25">
      <c r="A202" s="45" t="s">
        <v>182</v>
      </c>
      <c r="B202" s="127"/>
      <c r="D202" s="128" t="str">
        <f t="shared" si="6"/>
        <v>No</v>
      </c>
      <c r="E202" s="128">
        <v>0</v>
      </c>
      <c r="F202" s="128">
        <v>0</v>
      </c>
      <c r="G202" s="128">
        <v>0</v>
      </c>
      <c r="H202" s="158">
        <v>0</v>
      </c>
    </row>
    <row r="203" spans="1:17" x14ac:dyDescent="0.25">
      <c r="A203" s="45" t="s">
        <v>183</v>
      </c>
      <c r="B203" s="127"/>
      <c r="D203" s="128" t="str">
        <f t="shared" ref="D203:D215" si="7">IF(J203&gt;0,"Yes","No")</f>
        <v>No</v>
      </c>
      <c r="E203" s="128">
        <v>0</v>
      </c>
      <c r="F203" s="128">
        <v>0</v>
      </c>
      <c r="G203" s="128">
        <v>0</v>
      </c>
      <c r="H203" s="158">
        <v>0</v>
      </c>
    </row>
    <row r="204" spans="1:17" x14ac:dyDescent="0.25">
      <c r="A204" s="45" t="s">
        <v>184</v>
      </c>
      <c r="B204" s="127"/>
      <c r="D204" s="128" t="str">
        <f t="shared" si="7"/>
        <v>No</v>
      </c>
      <c r="E204" s="128">
        <v>0</v>
      </c>
      <c r="F204" s="128">
        <v>0</v>
      </c>
      <c r="G204" s="128">
        <v>0</v>
      </c>
      <c r="H204" s="158">
        <v>0</v>
      </c>
    </row>
    <row r="205" spans="1:17" x14ac:dyDescent="0.25">
      <c r="A205" s="45" t="s">
        <v>526</v>
      </c>
      <c r="B205" s="127"/>
      <c r="D205" s="128" t="str">
        <f t="shared" si="7"/>
        <v>No</v>
      </c>
      <c r="E205" s="128">
        <v>0</v>
      </c>
      <c r="F205" s="128">
        <v>0</v>
      </c>
      <c r="G205" s="128">
        <v>0</v>
      </c>
      <c r="H205" s="158">
        <v>0</v>
      </c>
    </row>
    <row r="206" spans="1:17" x14ac:dyDescent="0.25">
      <c r="A206" s="45" t="s">
        <v>185</v>
      </c>
      <c r="B206" s="127" t="s">
        <v>777</v>
      </c>
      <c r="D206" s="128" t="str">
        <f t="shared" si="7"/>
        <v>Yes</v>
      </c>
      <c r="E206" s="128">
        <v>0.70289999999999997</v>
      </c>
      <c r="F206" s="128">
        <v>0.70289999999999997</v>
      </c>
      <c r="G206" s="128">
        <v>0.70289999999999997</v>
      </c>
      <c r="H206" s="158">
        <v>0.70289999999999997</v>
      </c>
      <c r="J206" s="16" t="s">
        <v>185</v>
      </c>
      <c r="K206" s="160"/>
      <c r="N206" s="160"/>
      <c r="Q206" s="160"/>
    </row>
    <row r="207" spans="1:17" x14ac:dyDescent="0.25">
      <c r="A207" s="45" t="s">
        <v>186</v>
      </c>
      <c r="B207" s="127"/>
      <c r="D207" s="128" t="str">
        <f t="shared" si="7"/>
        <v>No</v>
      </c>
      <c r="E207" s="128">
        <v>0</v>
      </c>
      <c r="F207" s="128">
        <v>0</v>
      </c>
      <c r="G207" s="128">
        <v>0</v>
      </c>
      <c r="H207" s="158">
        <v>0</v>
      </c>
    </row>
    <row r="208" spans="1:17" x14ac:dyDescent="0.25">
      <c r="A208" s="45" t="s">
        <v>527</v>
      </c>
      <c r="B208" s="127"/>
      <c r="D208" s="128" t="str">
        <f t="shared" si="7"/>
        <v>No</v>
      </c>
      <c r="E208" s="128">
        <v>0</v>
      </c>
      <c r="F208" s="128">
        <v>0</v>
      </c>
      <c r="G208" s="128">
        <v>0</v>
      </c>
      <c r="H208" s="158">
        <v>0</v>
      </c>
    </row>
    <row r="209" spans="1:17" x14ac:dyDescent="0.25">
      <c r="A209" s="45" t="s">
        <v>187</v>
      </c>
      <c r="B209" s="127"/>
      <c r="D209" s="128" t="str">
        <f t="shared" si="7"/>
        <v>No</v>
      </c>
      <c r="E209" s="128">
        <v>0</v>
      </c>
      <c r="F209" s="128">
        <v>0</v>
      </c>
      <c r="G209" s="128">
        <v>0</v>
      </c>
      <c r="H209" s="158">
        <v>0</v>
      </c>
    </row>
    <row r="210" spans="1:17" x14ac:dyDescent="0.25">
      <c r="A210" s="45" t="s">
        <v>528</v>
      </c>
      <c r="B210" s="127"/>
      <c r="D210" s="128" t="str">
        <f t="shared" si="7"/>
        <v>No</v>
      </c>
      <c r="E210" s="128">
        <v>0</v>
      </c>
      <c r="F210" s="128">
        <v>0</v>
      </c>
      <c r="G210" s="128">
        <v>0</v>
      </c>
      <c r="H210" s="158">
        <v>0</v>
      </c>
    </row>
    <row r="211" spans="1:17" x14ac:dyDescent="0.25">
      <c r="A211" s="45" t="s">
        <v>529</v>
      </c>
      <c r="B211" s="127"/>
      <c r="D211" s="128" t="str">
        <f t="shared" si="7"/>
        <v>No</v>
      </c>
      <c r="E211" s="128">
        <v>0</v>
      </c>
      <c r="F211" s="128">
        <v>0</v>
      </c>
      <c r="G211" s="128">
        <v>0</v>
      </c>
      <c r="H211" s="158">
        <v>0</v>
      </c>
    </row>
    <row r="212" spans="1:17" x14ac:dyDescent="0.25">
      <c r="A212" s="45" t="s">
        <v>530</v>
      </c>
      <c r="B212" s="127"/>
      <c r="D212" s="128" t="str">
        <f t="shared" si="7"/>
        <v>No</v>
      </c>
      <c r="E212" s="128">
        <v>0</v>
      </c>
      <c r="F212" s="128">
        <v>0</v>
      </c>
      <c r="G212" s="128">
        <v>0</v>
      </c>
      <c r="H212" s="158">
        <v>0</v>
      </c>
    </row>
    <row r="213" spans="1:17" x14ac:dyDescent="0.25">
      <c r="A213" s="45" t="s">
        <v>188</v>
      </c>
      <c r="B213" s="127"/>
      <c r="D213" s="128" t="str">
        <f t="shared" si="7"/>
        <v>No</v>
      </c>
      <c r="E213" s="128">
        <v>0</v>
      </c>
      <c r="F213" s="128">
        <v>0</v>
      </c>
      <c r="G213" s="128">
        <v>0</v>
      </c>
      <c r="H213" s="158">
        <v>0</v>
      </c>
    </row>
    <row r="214" spans="1:17" x14ac:dyDescent="0.25">
      <c r="A214" s="159" t="s">
        <v>189</v>
      </c>
      <c r="B214" s="127" t="s">
        <v>785</v>
      </c>
      <c r="C214" s="16"/>
      <c r="D214" s="158" t="str">
        <f t="shared" si="7"/>
        <v>Yes</v>
      </c>
      <c r="E214" s="128">
        <v>0.62190000000000001</v>
      </c>
      <c r="F214" s="128">
        <v>0.62190000000000001</v>
      </c>
      <c r="G214" s="128">
        <v>0.62190000000000001</v>
      </c>
      <c r="H214" s="158">
        <v>0.62190000000000001</v>
      </c>
      <c r="J214" s="16" t="s">
        <v>189</v>
      </c>
    </row>
    <row r="215" spans="1:17" x14ac:dyDescent="0.25">
      <c r="A215" s="45" t="s">
        <v>531</v>
      </c>
      <c r="B215" s="127"/>
      <c r="D215" s="128" t="str">
        <f t="shared" si="7"/>
        <v>No</v>
      </c>
      <c r="E215" s="128">
        <v>0</v>
      </c>
      <c r="F215" s="128">
        <v>0</v>
      </c>
      <c r="G215" s="128">
        <v>0</v>
      </c>
      <c r="H215" s="158">
        <v>0</v>
      </c>
    </row>
    <row r="216" spans="1:17" x14ac:dyDescent="0.25">
      <c r="A216" s="159" t="s">
        <v>190</v>
      </c>
      <c r="B216" s="127"/>
      <c r="C216" s="16"/>
      <c r="D216" s="199" t="s">
        <v>8</v>
      </c>
      <c r="E216" s="128">
        <v>0.60389999999999999</v>
      </c>
      <c r="F216" s="128">
        <v>0.60389999999999999</v>
      </c>
      <c r="G216" s="128">
        <v>0</v>
      </c>
      <c r="H216" s="158">
        <v>0</v>
      </c>
      <c r="J216" s="16" t="s">
        <v>190</v>
      </c>
    </row>
    <row r="217" spans="1:17" x14ac:dyDescent="0.25">
      <c r="A217" s="45" t="s">
        <v>191</v>
      </c>
      <c r="B217" s="127"/>
      <c r="D217" s="128" t="str">
        <f t="shared" ref="D217:D233" si="8">IF(J217&gt;0,"Yes","No")</f>
        <v>No</v>
      </c>
      <c r="E217" s="128">
        <v>0</v>
      </c>
      <c r="F217" s="128">
        <v>0</v>
      </c>
      <c r="G217" s="128">
        <v>0</v>
      </c>
      <c r="H217" s="158">
        <v>0</v>
      </c>
    </row>
    <row r="218" spans="1:17" x14ac:dyDescent="0.25">
      <c r="A218" s="45" t="s">
        <v>192</v>
      </c>
      <c r="B218" s="127"/>
      <c r="D218" s="128" t="str">
        <f t="shared" si="8"/>
        <v>No</v>
      </c>
      <c r="E218" s="128">
        <v>0</v>
      </c>
      <c r="F218" s="128">
        <v>0</v>
      </c>
      <c r="G218" s="128">
        <v>0</v>
      </c>
      <c r="H218" s="158">
        <v>0</v>
      </c>
    </row>
    <row r="219" spans="1:17" x14ac:dyDescent="0.25">
      <c r="A219" s="45" t="s">
        <v>193</v>
      </c>
      <c r="B219" s="127"/>
      <c r="D219" s="128" t="str">
        <f t="shared" si="8"/>
        <v>No</v>
      </c>
      <c r="E219" s="128">
        <v>0</v>
      </c>
      <c r="F219" s="128">
        <v>0</v>
      </c>
      <c r="G219" s="128">
        <v>0</v>
      </c>
      <c r="H219" s="158">
        <v>0</v>
      </c>
    </row>
    <row r="220" spans="1:17" x14ac:dyDescent="0.25">
      <c r="A220" s="45" t="s">
        <v>194</v>
      </c>
      <c r="B220" s="127"/>
      <c r="D220" s="128" t="str">
        <f t="shared" si="8"/>
        <v>No</v>
      </c>
      <c r="E220" s="128">
        <v>0</v>
      </c>
      <c r="F220" s="128">
        <v>0</v>
      </c>
      <c r="G220" s="128">
        <v>0</v>
      </c>
      <c r="H220" s="158">
        <v>0</v>
      </c>
    </row>
    <row r="221" spans="1:17" x14ac:dyDescent="0.25">
      <c r="A221" s="45" t="s">
        <v>195</v>
      </c>
      <c r="B221" s="127"/>
      <c r="D221" s="128" t="str">
        <f t="shared" si="8"/>
        <v>No</v>
      </c>
      <c r="E221" s="128">
        <v>0</v>
      </c>
      <c r="F221" s="128">
        <v>0</v>
      </c>
      <c r="G221" s="128">
        <v>0</v>
      </c>
      <c r="H221" s="158">
        <v>0</v>
      </c>
    </row>
    <row r="222" spans="1:17" x14ac:dyDescent="0.25">
      <c r="A222" s="126" t="s">
        <v>196</v>
      </c>
      <c r="B222" s="127" t="s">
        <v>793</v>
      </c>
      <c r="C222" s="127">
        <v>2015</v>
      </c>
      <c r="D222" s="128" t="str">
        <f t="shared" si="8"/>
        <v>Yes</v>
      </c>
      <c r="E222" s="128">
        <v>0.92700000000000005</v>
      </c>
      <c r="F222" s="128">
        <v>0.92700000000000005</v>
      </c>
      <c r="G222" s="128">
        <v>0.92700000000000005</v>
      </c>
      <c r="H222" s="158">
        <v>0.92700000000000005</v>
      </c>
      <c r="J222" s="16" t="s">
        <v>196</v>
      </c>
      <c r="K222" s="160"/>
      <c r="N222" s="160"/>
      <c r="Q222" s="160"/>
    </row>
    <row r="223" spans="1:17" x14ac:dyDescent="0.25">
      <c r="A223" s="45" t="s">
        <v>197</v>
      </c>
      <c r="B223" s="127"/>
      <c r="D223" s="128" t="str">
        <f t="shared" si="8"/>
        <v>No</v>
      </c>
      <c r="E223" s="128">
        <v>0</v>
      </c>
      <c r="F223" s="128">
        <v>0</v>
      </c>
      <c r="G223" s="128">
        <v>0</v>
      </c>
      <c r="H223" s="158">
        <v>0</v>
      </c>
    </row>
    <row r="224" spans="1:17" x14ac:dyDescent="0.25">
      <c r="A224" s="45" t="s">
        <v>198</v>
      </c>
      <c r="B224" s="127"/>
      <c r="D224" s="128" t="str">
        <f t="shared" si="8"/>
        <v>No</v>
      </c>
      <c r="E224" s="128">
        <v>0</v>
      </c>
      <c r="F224" s="128">
        <v>0</v>
      </c>
      <c r="G224" s="128">
        <v>0</v>
      </c>
      <c r="H224" s="158">
        <v>0</v>
      </c>
    </row>
    <row r="225" spans="1:17" x14ac:dyDescent="0.25">
      <c r="A225" s="45" t="s">
        <v>199</v>
      </c>
      <c r="B225" s="127"/>
      <c r="D225" s="128" t="str">
        <f t="shared" si="8"/>
        <v>No</v>
      </c>
      <c r="E225" s="128">
        <v>0</v>
      </c>
      <c r="F225" s="128">
        <v>0</v>
      </c>
      <c r="G225" s="128">
        <v>0</v>
      </c>
      <c r="H225" s="158">
        <v>0</v>
      </c>
    </row>
    <row r="226" spans="1:17" x14ac:dyDescent="0.25">
      <c r="A226" s="45" t="s">
        <v>200</v>
      </c>
      <c r="B226" s="127"/>
      <c r="D226" s="128" t="str">
        <f t="shared" si="8"/>
        <v>No</v>
      </c>
      <c r="E226" s="128">
        <v>0</v>
      </c>
      <c r="F226" s="128">
        <v>0</v>
      </c>
      <c r="G226" s="128">
        <v>0</v>
      </c>
      <c r="H226" s="158">
        <v>0</v>
      </c>
    </row>
    <row r="227" spans="1:17" x14ac:dyDescent="0.25">
      <c r="A227" s="156" t="s">
        <v>201</v>
      </c>
      <c r="B227" s="127" t="s">
        <v>798</v>
      </c>
      <c r="C227" s="157">
        <v>2015</v>
      </c>
      <c r="D227" s="158" t="str">
        <f t="shared" si="8"/>
        <v>Yes</v>
      </c>
      <c r="E227" s="128">
        <v>1.0004999999999999</v>
      </c>
      <c r="F227" s="128">
        <v>0</v>
      </c>
      <c r="G227" s="128">
        <v>1.2027000000000001</v>
      </c>
      <c r="H227" s="158">
        <v>1.2027000000000001</v>
      </c>
      <c r="J227" s="16" t="s">
        <v>201</v>
      </c>
      <c r="K227" s="160"/>
      <c r="N227" s="160"/>
      <c r="Q227" s="160"/>
    </row>
    <row r="228" spans="1:17" x14ac:dyDescent="0.25">
      <c r="A228" s="156" t="s">
        <v>202</v>
      </c>
      <c r="B228" s="127" t="s">
        <v>799</v>
      </c>
      <c r="C228" s="157">
        <v>2015</v>
      </c>
      <c r="D228" s="158" t="str">
        <f t="shared" si="8"/>
        <v>Yes</v>
      </c>
      <c r="E228" s="128">
        <v>0.79500000000000004</v>
      </c>
      <c r="F228" s="128">
        <v>0.79500000000000004</v>
      </c>
      <c r="G228" s="128">
        <v>0.79500000000000004</v>
      </c>
      <c r="H228" s="158">
        <v>0.79500000000000004</v>
      </c>
      <c r="J228" s="16" t="s">
        <v>202</v>
      </c>
      <c r="K228" s="160"/>
      <c r="N228" s="160"/>
      <c r="Q228" s="160"/>
    </row>
    <row r="229" spans="1:17" x14ac:dyDescent="0.25">
      <c r="A229" s="159" t="s">
        <v>203</v>
      </c>
      <c r="B229" s="127" t="s">
        <v>800</v>
      </c>
      <c r="C229" s="16"/>
      <c r="D229" s="158" t="str">
        <f t="shared" si="8"/>
        <v>No</v>
      </c>
      <c r="E229" s="128">
        <v>0</v>
      </c>
      <c r="F229" s="128">
        <v>0</v>
      </c>
      <c r="G229" s="128">
        <v>0.72360000000000002</v>
      </c>
      <c r="H229" s="158">
        <v>0.72360000000000002</v>
      </c>
    </row>
    <row r="230" spans="1:17" x14ac:dyDescent="0.25">
      <c r="A230" s="159" t="s">
        <v>204</v>
      </c>
      <c r="B230" s="127"/>
      <c r="C230" s="16"/>
      <c r="D230" s="158" t="str">
        <f t="shared" si="8"/>
        <v>No</v>
      </c>
      <c r="E230" s="128">
        <v>0</v>
      </c>
      <c r="F230" s="128">
        <v>0</v>
      </c>
      <c r="G230" s="128">
        <v>0</v>
      </c>
      <c r="H230" s="158">
        <v>0</v>
      </c>
    </row>
    <row r="231" spans="1:17" x14ac:dyDescent="0.25">
      <c r="A231" s="156" t="s">
        <v>205</v>
      </c>
      <c r="B231" s="127" t="s">
        <v>802</v>
      </c>
      <c r="C231" s="157">
        <v>2015</v>
      </c>
      <c r="D231" s="158" t="str">
        <f t="shared" si="8"/>
        <v>Yes</v>
      </c>
      <c r="E231" s="128">
        <v>0.96619999999999995</v>
      </c>
      <c r="F231" s="128">
        <v>0.96619999999999995</v>
      </c>
      <c r="G231" s="128">
        <v>0.96619999999999995</v>
      </c>
      <c r="H231" s="158">
        <v>0.96619999999999995</v>
      </c>
      <c r="J231" s="16" t="s">
        <v>205</v>
      </c>
      <c r="K231" s="160"/>
      <c r="N231" s="160"/>
      <c r="Q231" s="160"/>
    </row>
    <row r="232" spans="1:17" x14ac:dyDescent="0.25">
      <c r="A232" s="156" t="s">
        <v>206</v>
      </c>
      <c r="B232" s="127" t="s">
        <v>1184</v>
      </c>
      <c r="C232" s="157">
        <v>2015</v>
      </c>
      <c r="D232" s="158" t="str">
        <f t="shared" si="8"/>
        <v>Yes</v>
      </c>
      <c r="E232" s="128">
        <v>0.9829</v>
      </c>
      <c r="F232" s="128">
        <v>0.9829</v>
      </c>
      <c r="G232" s="128">
        <v>0.9829</v>
      </c>
      <c r="H232" s="158">
        <v>0.9829</v>
      </c>
      <c r="J232" s="16" t="s">
        <v>206</v>
      </c>
      <c r="K232" s="160"/>
      <c r="N232" s="160"/>
      <c r="Q232" s="160"/>
    </row>
    <row r="233" spans="1:17" x14ac:dyDescent="0.25">
      <c r="A233" s="45" t="s">
        <v>207</v>
      </c>
      <c r="B233" s="127"/>
      <c r="D233" s="128" t="str">
        <f t="shared" si="8"/>
        <v>No</v>
      </c>
      <c r="E233" s="128">
        <v>0</v>
      </c>
      <c r="F233" s="128">
        <v>0</v>
      </c>
      <c r="G233" s="128">
        <v>0</v>
      </c>
      <c r="H233" s="158">
        <v>0</v>
      </c>
    </row>
    <row r="234" spans="1:17" x14ac:dyDescent="0.25">
      <c r="A234" s="126" t="s">
        <v>208</v>
      </c>
      <c r="B234" s="127"/>
      <c r="C234" s="127">
        <v>2015</v>
      </c>
      <c r="D234" s="198" t="s">
        <v>8</v>
      </c>
      <c r="E234" s="128">
        <v>0.999</v>
      </c>
      <c r="F234" s="128">
        <v>0.999</v>
      </c>
      <c r="G234" s="128">
        <v>0</v>
      </c>
      <c r="H234" s="158">
        <v>0</v>
      </c>
      <c r="J234" s="16" t="s">
        <v>208</v>
      </c>
      <c r="K234" s="160"/>
      <c r="N234" s="160"/>
      <c r="Q234" s="160"/>
    </row>
    <row r="235" spans="1:17" x14ac:dyDescent="0.25">
      <c r="A235" s="126" t="s">
        <v>210</v>
      </c>
      <c r="B235" s="127" t="s">
        <v>1228</v>
      </c>
      <c r="C235" s="127">
        <v>2015</v>
      </c>
      <c r="D235" s="128" t="str">
        <f t="shared" ref="D235:D266" si="9">IF(J235&gt;0,"Yes","No")</f>
        <v>Yes</v>
      </c>
      <c r="E235" s="128">
        <v>0.96279999999999999</v>
      </c>
      <c r="F235" s="128">
        <v>0.96279999999999999</v>
      </c>
      <c r="G235" s="128">
        <v>0.96279999999999999</v>
      </c>
      <c r="H235" s="158">
        <v>0.96279999999999999</v>
      </c>
      <c r="J235" s="16" t="s">
        <v>210</v>
      </c>
      <c r="K235" s="160"/>
      <c r="N235" s="160"/>
      <c r="Q235" s="160"/>
    </row>
    <row r="236" spans="1:17" x14ac:dyDescent="0.25">
      <c r="A236" s="126" t="s">
        <v>211</v>
      </c>
      <c r="B236" s="127" t="s">
        <v>808</v>
      </c>
      <c r="C236" s="127">
        <v>2015</v>
      </c>
      <c r="D236" s="128" t="str">
        <f t="shared" si="9"/>
        <v>Yes</v>
      </c>
      <c r="E236" s="128">
        <v>1.024</v>
      </c>
      <c r="F236" s="128">
        <v>1.024</v>
      </c>
      <c r="G236" s="128">
        <v>1.024</v>
      </c>
      <c r="H236" s="158">
        <v>1.024</v>
      </c>
      <c r="J236" s="16" t="s">
        <v>211</v>
      </c>
      <c r="K236" s="160"/>
      <c r="N236" s="160"/>
    </row>
    <row r="237" spans="1:17" x14ac:dyDescent="0.25">
      <c r="A237" s="45" t="s">
        <v>212</v>
      </c>
      <c r="B237" s="127"/>
      <c r="D237" s="128" t="str">
        <f t="shared" si="9"/>
        <v>No</v>
      </c>
      <c r="E237" s="128">
        <v>0</v>
      </c>
      <c r="F237" s="128">
        <v>0</v>
      </c>
      <c r="G237" s="128">
        <v>0</v>
      </c>
      <c r="H237" s="158">
        <v>0</v>
      </c>
    </row>
    <row r="238" spans="1:17" x14ac:dyDescent="0.25">
      <c r="A238" s="45" t="s">
        <v>213</v>
      </c>
      <c r="B238" s="127"/>
      <c r="D238" s="128" t="str">
        <f t="shared" si="9"/>
        <v>No</v>
      </c>
      <c r="E238" s="128">
        <v>0</v>
      </c>
      <c r="F238" s="128">
        <v>0</v>
      </c>
      <c r="G238" s="128">
        <v>0</v>
      </c>
      <c r="H238" s="158">
        <v>0</v>
      </c>
    </row>
    <row r="239" spans="1:17" x14ac:dyDescent="0.25">
      <c r="A239" s="156" t="s">
        <v>214</v>
      </c>
      <c r="B239" s="127" t="s">
        <v>1185</v>
      </c>
      <c r="C239" s="157">
        <v>2015</v>
      </c>
      <c r="D239" s="158" t="str">
        <f t="shared" si="9"/>
        <v>Yes</v>
      </c>
      <c r="E239" s="128">
        <v>0.99970000000000003</v>
      </c>
      <c r="F239" s="128">
        <v>0.99970000000000003</v>
      </c>
      <c r="G239" s="128">
        <v>0.99970000000000003</v>
      </c>
      <c r="H239" s="158">
        <v>0.99970000000000003</v>
      </c>
      <c r="J239" s="16" t="s">
        <v>214</v>
      </c>
      <c r="K239" s="160"/>
      <c r="N239" s="160"/>
    </row>
    <row r="240" spans="1:17" x14ac:dyDescent="0.25">
      <c r="A240" s="159" t="s">
        <v>215</v>
      </c>
      <c r="B240" s="127" t="s">
        <v>812</v>
      </c>
      <c r="C240" s="16"/>
      <c r="D240" s="158" t="str">
        <f t="shared" si="9"/>
        <v>Yes</v>
      </c>
      <c r="E240" s="128">
        <v>0.98270000000000002</v>
      </c>
      <c r="F240" s="128">
        <v>0.98270000000000002</v>
      </c>
      <c r="G240" s="128">
        <v>0.98270000000000002</v>
      </c>
      <c r="H240" s="158">
        <v>0.98270000000000002</v>
      </c>
      <c r="J240" s="16" t="s">
        <v>215</v>
      </c>
    </row>
    <row r="241" spans="1:17" x14ac:dyDescent="0.25">
      <c r="A241" s="156" t="s">
        <v>217</v>
      </c>
      <c r="B241" s="127" t="s">
        <v>1229</v>
      </c>
      <c r="C241" s="157">
        <v>2017</v>
      </c>
      <c r="D241" s="158" t="str">
        <f t="shared" si="9"/>
        <v>No</v>
      </c>
      <c r="E241" s="128">
        <v>0</v>
      </c>
      <c r="F241" s="128">
        <v>0.86050000000000004</v>
      </c>
      <c r="G241" s="128">
        <v>0.86050000000000004</v>
      </c>
      <c r="H241" s="158">
        <v>0.86050000000000004</v>
      </c>
      <c r="K241" s="160"/>
      <c r="N241" s="160"/>
    </row>
    <row r="242" spans="1:17" x14ac:dyDescent="0.25">
      <c r="A242" s="156" t="s">
        <v>218</v>
      </c>
      <c r="B242" s="127" t="s">
        <v>815</v>
      </c>
      <c r="C242" s="157">
        <v>2015</v>
      </c>
      <c r="D242" s="158" t="str">
        <f t="shared" si="9"/>
        <v>Yes</v>
      </c>
      <c r="E242" s="128">
        <v>0.97699999999999998</v>
      </c>
      <c r="F242" s="128">
        <v>0.97699999999999998</v>
      </c>
      <c r="G242" s="128">
        <v>0.97699999999999998</v>
      </c>
      <c r="H242" s="158">
        <v>0.97699999999999998</v>
      </c>
      <c r="J242" s="16" t="s">
        <v>218</v>
      </c>
      <c r="K242" s="160"/>
      <c r="N242" s="160"/>
      <c r="Q242" s="160"/>
    </row>
    <row r="243" spans="1:17" x14ac:dyDescent="0.25">
      <c r="A243" s="126" t="s">
        <v>219</v>
      </c>
      <c r="B243" s="127"/>
      <c r="C243" s="127">
        <v>2015</v>
      </c>
      <c r="D243" s="128" t="str">
        <f t="shared" si="9"/>
        <v>No</v>
      </c>
      <c r="E243" s="128">
        <v>0</v>
      </c>
      <c r="F243" s="128">
        <v>0</v>
      </c>
      <c r="G243" s="128">
        <v>0</v>
      </c>
      <c r="H243" s="158">
        <v>0</v>
      </c>
    </row>
    <row r="244" spans="1:17" x14ac:dyDescent="0.25">
      <c r="A244" s="126" t="s">
        <v>220</v>
      </c>
      <c r="B244" s="127"/>
      <c r="C244" s="127">
        <v>2015</v>
      </c>
      <c r="D244" s="128" t="str">
        <f t="shared" si="9"/>
        <v>Yes</v>
      </c>
      <c r="E244" s="128">
        <v>1.0751999999999999</v>
      </c>
      <c r="F244" s="128">
        <v>0</v>
      </c>
      <c r="G244" s="128">
        <v>0</v>
      </c>
      <c r="H244" s="158">
        <v>0</v>
      </c>
      <c r="J244" s="16" t="s">
        <v>220</v>
      </c>
      <c r="N244" s="160"/>
    </row>
    <row r="245" spans="1:17" x14ac:dyDescent="0.25">
      <c r="A245" s="45" t="s">
        <v>221</v>
      </c>
      <c r="B245" s="127"/>
      <c r="D245" s="128" t="str">
        <f t="shared" si="9"/>
        <v>No</v>
      </c>
      <c r="E245" s="128">
        <v>0</v>
      </c>
      <c r="F245" s="128">
        <v>0</v>
      </c>
      <c r="G245" s="128">
        <v>0</v>
      </c>
      <c r="H245" s="158">
        <v>0</v>
      </c>
    </row>
    <row r="246" spans="1:17" x14ac:dyDescent="0.25">
      <c r="A246" s="126" t="s">
        <v>222</v>
      </c>
      <c r="B246" s="127" t="s">
        <v>819</v>
      </c>
      <c r="C246" s="127">
        <v>2017</v>
      </c>
      <c r="D246" s="128" t="str">
        <f t="shared" si="9"/>
        <v>Yes</v>
      </c>
      <c r="E246" s="128">
        <v>0.99590000000000001</v>
      </c>
      <c r="F246" s="128">
        <v>0.99590000000000001</v>
      </c>
      <c r="G246" s="128">
        <v>0.99590000000000001</v>
      </c>
      <c r="H246" s="158">
        <v>0.99590000000000001</v>
      </c>
      <c r="J246" s="16" t="s">
        <v>222</v>
      </c>
      <c r="K246" s="160"/>
      <c r="N246" s="160"/>
      <c r="Q246" s="160"/>
    </row>
    <row r="247" spans="1:17" x14ac:dyDescent="0.25">
      <c r="A247" s="45" t="s">
        <v>1168</v>
      </c>
      <c r="B247" s="127"/>
      <c r="D247" s="128" t="str">
        <f t="shared" si="9"/>
        <v>No</v>
      </c>
      <c r="E247" s="128">
        <v>0</v>
      </c>
      <c r="F247" s="128">
        <v>0</v>
      </c>
      <c r="G247" s="128">
        <v>0</v>
      </c>
      <c r="H247" s="158">
        <v>0</v>
      </c>
    </row>
    <row r="248" spans="1:17" x14ac:dyDescent="0.25">
      <c r="A248" s="159" t="s">
        <v>1253</v>
      </c>
      <c r="B248" s="127" t="s">
        <v>1256</v>
      </c>
      <c r="C248" s="16"/>
      <c r="D248" s="158" t="str">
        <f t="shared" si="9"/>
        <v>Yes</v>
      </c>
      <c r="E248" s="128">
        <v>0.91690000000000005</v>
      </c>
      <c r="F248" s="128">
        <v>0.91690000000000005</v>
      </c>
      <c r="G248" s="128">
        <v>0.91690000000000005</v>
      </c>
      <c r="H248" s="158">
        <v>0.91690000000000005</v>
      </c>
      <c r="J248" s="16" t="s">
        <v>1253</v>
      </c>
    </row>
    <row r="249" spans="1:17" x14ac:dyDescent="0.25">
      <c r="A249" s="45" t="s">
        <v>223</v>
      </c>
      <c r="B249" s="127"/>
      <c r="D249" s="128" t="str">
        <f t="shared" si="9"/>
        <v>No</v>
      </c>
      <c r="E249" s="128">
        <v>0</v>
      </c>
      <c r="F249" s="128">
        <v>0</v>
      </c>
      <c r="G249" s="128">
        <v>0</v>
      </c>
      <c r="H249" s="158">
        <v>0</v>
      </c>
    </row>
    <row r="250" spans="1:17" x14ac:dyDescent="0.25">
      <c r="A250" s="45" t="s">
        <v>532</v>
      </c>
      <c r="B250" s="127"/>
      <c r="D250" s="128" t="str">
        <f t="shared" si="9"/>
        <v>No</v>
      </c>
      <c r="E250" s="128">
        <v>0</v>
      </c>
      <c r="F250" s="128">
        <v>0</v>
      </c>
      <c r="G250" s="128">
        <v>0</v>
      </c>
      <c r="H250" s="158">
        <v>0</v>
      </c>
    </row>
    <row r="251" spans="1:17" x14ac:dyDescent="0.25">
      <c r="A251" s="45" t="s">
        <v>224</v>
      </c>
      <c r="B251" s="127"/>
      <c r="D251" s="128" t="str">
        <f t="shared" si="9"/>
        <v>No</v>
      </c>
      <c r="E251" s="128">
        <v>0</v>
      </c>
      <c r="F251" s="128">
        <v>0</v>
      </c>
      <c r="G251" s="128">
        <v>0</v>
      </c>
      <c r="H251" s="158">
        <v>0</v>
      </c>
    </row>
    <row r="252" spans="1:17" x14ac:dyDescent="0.25">
      <c r="A252" s="45" t="s">
        <v>225</v>
      </c>
      <c r="B252" s="127"/>
      <c r="D252" s="128" t="str">
        <f t="shared" si="9"/>
        <v>No</v>
      </c>
      <c r="E252" s="128">
        <v>0</v>
      </c>
      <c r="F252" s="128">
        <v>0</v>
      </c>
      <c r="G252" s="128">
        <v>0</v>
      </c>
      <c r="H252" s="158">
        <v>0</v>
      </c>
    </row>
    <row r="253" spans="1:17" x14ac:dyDescent="0.25">
      <c r="A253" s="45" t="s">
        <v>226</v>
      </c>
      <c r="B253" s="127"/>
      <c r="D253" s="128" t="str">
        <f t="shared" si="9"/>
        <v>No</v>
      </c>
      <c r="E253" s="128">
        <v>0</v>
      </c>
      <c r="F253" s="128">
        <v>0</v>
      </c>
      <c r="G253" s="128">
        <v>0</v>
      </c>
      <c r="H253" s="158">
        <v>0</v>
      </c>
    </row>
    <row r="254" spans="1:17" x14ac:dyDescent="0.25">
      <c r="A254" s="45" t="s">
        <v>227</v>
      </c>
      <c r="B254" s="127"/>
      <c r="D254" s="128" t="str">
        <f t="shared" si="9"/>
        <v>No</v>
      </c>
      <c r="E254" s="128">
        <v>0</v>
      </c>
      <c r="F254" s="128">
        <v>0</v>
      </c>
      <c r="G254" s="128">
        <v>0</v>
      </c>
      <c r="H254" s="158">
        <v>0</v>
      </c>
    </row>
    <row r="255" spans="1:17" x14ac:dyDescent="0.25">
      <c r="A255" s="45" t="s">
        <v>228</v>
      </c>
      <c r="B255" s="127"/>
      <c r="D255" s="128" t="str">
        <f t="shared" si="9"/>
        <v>No</v>
      </c>
      <c r="E255" s="128">
        <v>0</v>
      </c>
      <c r="F255" s="128">
        <v>0</v>
      </c>
      <c r="G255" s="128">
        <v>0</v>
      </c>
      <c r="H255" s="158">
        <v>0</v>
      </c>
    </row>
    <row r="256" spans="1:17" x14ac:dyDescent="0.25">
      <c r="A256" s="45" t="s">
        <v>229</v>
      </c>
      <c r="B256" s="127"/>
      <c r="D256" s="128" t="str">
        <f t="shared" si="9"/>
        <v>No</v>
      </c>
      <c r="E256" s="128">
        <v>0</v>
      </c>
      <c r="F256" s="128">
        <v>0</v>
      </c>
      <c r="G256" s="128">
        <v>0</v>
      </c>
      <c r="H256" s="158">
        <v>0</v>
      </c>
    </row>
    <row r="257" spans="1:8" x14ac:dyDescent="0.25">
      <c r="A257" s="45" t="s">
        <v>230</v>
      </c>
      <c r="B257" s="127"/>
      <c r="D257" s="128" t="str">
        <f t="shared" si="9"/>
        <v>No</v>
      </c>
      <c r="E257" s="128">
        <v>0</v>
      </c>
      <c r="F257" s="128">
        <v>0</v>
      </c>
      <c r="G257" s="128">
        <v>0</v>
      </c>
      <c r="H257" s="158">
        <v>0</v>
      </c>
    </row>
    <row r="258" spans="1:8" x14ac:dyDescent="0.25">
      <c r="A258" s="45" t="s">
        <v>231</v>
      </c>
      <c r="B258" s="127"/>
      <c r="D258" s="128" t="str">
        <f t="shared" si="9"/>
        <v>No</v>
      </c>
      <c r="E258" s="128">
        <v>0</v>
      </c>
      <c r="F258" s="128">
        <v>0</v>
      </c>
      <c r="G258" s="128">
        <v>0</v>
      </c>
      <c r="H258" s="158">
        <v>0</v>
      </c>
    </row>
    <row r="259" spans="1:8" x14ac:dyDescent="0.25">
      <c r="A259" s="45" t="s">
        <v>232</v>
      </c>
      <c r="B259" s="127"/>
      <c r="D259" s="128" t="str">
        <f t="shared" si="9"/>
        <v>No</v>
      </c>
      <c r="E259" s="128">
        <v>0</v>
      </c>
      <c r="F259" s="128">
        <v>0</v>
      </c>
      <c r="G259" s="128">
        <v>0</v>
      </c>
      <c r="H259" s="158">
        <v>0</v>
      </c>
    </row>
    <row r="260" spans="1:8" x14ac:dyDescent="0.25">
      <c r="A260" s="45" t="s">
        <v>233</v>
      </c>
      <c r="B260" s="127"/>
      <c r="D260" s="128" t="str">
        <f t="shared" si="9"/>
        <v>No</v>
      </c>
      <c r="E260" s="128">
        <v>0</v>
      </c>
      <c r="F260" s="128">
        <v>0</v>
      </c>
      <c r="G260" s="128">
        <v>0</v>
      </c>
      <c r="H260" s="158">
        <v>0</v>
      </c>
    </row>
    <row r="261" spans="1:8" x14ac:dyDescent="0.25">
      <c r="A261" s="45" t="s">
        <v>234</v>
      </c>
      <c r="B261" s="127"/>
      <c r="D261" s="128" t="str">
        <f t="shared" si="9"/>
        <v>No</v>
      </c>
      <c r="E261" s="128">
        <v>0</v>
      </c>
      <c r="F261" s="128">
        <v>0</v>
      </c>
      <c r="G261" s="128">
        <v>0</v>
      </c>
      <c r="H261" s="158">
        <v>0</v>
      </c>
    </row>
    <row r="262" spans="1:8" x14ac:dyDescent="0.25">
      <c r="A262" s="45" t="s">
        <v>533</v>
      </c>
      <c r="B262" s="127"/>
      <c r="D262" s="128" t="str">
        <f t="shared" si="9"/>
        <v>No</v>
      </c>
      <c r="E262" s="128">
        <v>0</v>
      </c>
      <c r="F262" s="128">
        <v>0</v>
      </c>
      <c r="G262" s="128">
        <v>0</v>
      </c>
      <c r="H262" s="158">
        <v>0</v>
      </c>
    </row>
    <row r="263" spans="1:8" x14ac:dyDescent="0.25">
      <c r="A263" s="45" t="s">
        <v>235</v>
      </c>
      <c r="B263" s="127"/>
      <c r="D263" s="128" t="str">
        <f t="shared" si="9"/>
        <v>No</v>
      </c>
      <c r="E263" s="128">
        <v>0</v>
      </c>
      <c r="F263" s="128">
        <v>0</v>
      </c>
      <c r="G263" s="128">
        <v>0</v>
      </c>
      <c r="H263" s="158">
        <v>0</v>
      </c>
    </row>
    <row r="264" spans="1:8" x14ac:dyDescent="0.25">
      <c r="A264" s="45" t="s">
        <v>236</v>
      </c>
      <c r="B264" s="127"/>
      <c r="D264" s="128" t="str">
        <f t="shared" si="9"/>
        <v>No</v>
      </c>
      <c r="E264" s="128">
        <v>0</v>
      </c>
      <c r="F264" s="128">
        <v>0</v>
      </c>
      <c r="G264" s="128">
        <v>0</v>
      </c>
      <c r="H264" s="158">
        <v>0</v>
      </c>
    </row>
    <row r="265" spans="1:8" x14ac:dyDescent="0.25">
      <c r="A265" s="45" t="s">
        <v>237</v>
      </c>
      <c r="B265" s="127"/>
      <c r="D265" s="128" t="str">
        <f t="shared" si="9"/>
        <v>No</v>
      </c>
      <c r="E265" s="128">
        <v>0</v>
      </c>
      <c r="F265" s="128">
        <v>0</v>
      </c>
      <c r="G265" s="128">
        <v>0</v>
      </c>
      <c r="H265" s="158">
        <v>0</v>
      </c>
    </row>
    <row r="266" spans="1:8" x14ac:dyDescent="0.25">
      <c r="A266" s="45" t="s">
        <v>238</v>
      </c>
      <c r="B266" s="127"/>
      <c r="D266" s="128" t="str">
        <f t="shared" si="9"/>
        <v>No</v>
      </c>
      <c r="E266" s="128">
        <v>0</v>
      </c>
      <c r="F266" s="128">
        <v>0</v>
      </c>
      <c r="G266" s="128">
        <v>0</v>
      </c>
      <c r="H266" s="158">
        <v>0</v>
      </c>
    </row>
    <row r="267" spans="1:8" x14ac:dyDescent="0.25">
      <c r="A267" s="45" t="s">
        <v>239</v>
      </c>
      <c r="B267" s="127"/>
      <c r="D267" s="128" t="str">
        <f t="shared" ref="D267:D298" si="10">IF(J267&gt;0,"Yes","No")</f>
        <v>No</v>
      </c>
      <c r="E267" s="128">
        <v>0</v>
      </c>
      <c r="F267" s="128">
        <v>0</v>
      </c>
      <c r="G267" s="128">
        <v>0</v>
      </c>
      <c r="H267" s="158">
        <v>0</v>
      </c>
    </row>
    <row r="268" spans="1:8" x14ac:dyDescent="0.25">
      <c r="A268" s="45" t="s">
        <v>240</v>
      </c>
      <c r="B268" s="127"/>
      <c r="D268" s="128" t="str">
        <f t="shared" si="10"/>
        <v>No</v>
      </c>
      <c r="E268" s="128">
        <v>0</v>
      </c>
      <c r="F268" s="128">
        <v>0</v>
      </c>
      <c r="G268" s="128">
        <v>0</v>
      </c>
      <c r="H268" s="158">
        <v>0</v>
      </c>
    </row>
    <row r="269" spans="1:8" x14ac:dyDescent="0.25">
      <c r="A269" s="45" t="s">
        <v>241</v>
      </c>
      <c r="B269" s="127"/>
      <c r="D269" s="128" t="str">
        <f t="shared" si="10"/>
        <v>No</v>
      </c>
      <c r="E269" s="128">
        <v>0</v>
      </c>
      <c r="F269" s="128">
        <v>0</v>
      </c>
      <c r="G269" s="128">
        <v>0</v>
      </c>
      <c r="H269" s="158">
        <v>0</v>
      </c>
    </row>
    <row r="270" spans="1:8" x14ac:dyDescent="0.25">
      <c r="A270" s="45" t="s">
        <v>242</v>
      </c>
      <c r="B270" s="127"/>
      <c r="D270" s="128" t="str">
        <f t="shared" si="10"/>
        <v>No</v>
      </c>
      <c r="E270" s="128">
        <v>0</v>
      </c>
      <c r="F270" s="128">
        <v>0</v>
      </c>
      <c r="G270" s="128">
        <v>0</v>
      </c>
      <c r="H270" s="158">
        <v>0</v>
      </c>
    </row>
    <row r="271" spans="1:8" x14ac:dyDescent="0.25">
      <c r="A271" s="45" t="s">
        <v>243</v>
      </c>
      <c r="B271" s="127"/>
      <c r="D271" s="128" t="str">
        <f t="shared" si="10"/>
        <v>No</v>
      </c>
      <c r="E271" s="128">
        <v>0</v>
      </c>
      <c r="F271" s="128">
        <v>0</v>
      </c>
      <c r="G271" s="128">
        <v>0</v>
      </c>
      <c r="H271" s="158">
        <v>0</v>
      </c>
    </row>
    <row r="272" spans="1:8" x14ac:dyDescent="0.25">
      <c r="A272" s="45" t="s">
        <v>244</v>
      </c>
      <c r="B272" s="127"/>
      <c r="D272" s="128" t="str">
        <f t="shared" si="10"/>
        <v>No</v>
      </c>
      <c r="E272" s="128">
        <v>0</v>
      </c>
      <c r="F272" s="128">
        <v>0</v>
      </c>
      <c r="G272" s="128">
        <v>0</v>
      </c>
      <c r="H272" s="158">
        <v>0</v>
      </c>
    </row>
    <row r="273" spans="1:17" x14ac:dyDescent="0.25">
      <c r="A273" s="45" t="s">
        <v>245</v>
      </c>
      <c r="B273" s="127"/>
      <c r="D273" s="128" t="str">
        <f t="shared" si="10"/>
        <v>No</v>
      </c>
      <c r="E273" s="128">
        <v>0</v>
      </c>
      <c r="F273" s="128">
        <v>0</v>
      </c>
      <c r="G273" s="128">
        <v>0</v>
      </c>
      <c r="H273" s="158">
        <v>0</v>
      </c>
    </row>
    <row r="274" spans="1:17" x14ac:dyDescent="0.25">
      <c r="A274" s="45" t="s">
        <v>246</v>
      </c>
      <c r="B274" s="127"/>
      <c r="D274" s="128" t="str">
        <f t="shared" si="10"/>
        <v>No</v>
      </c>
      <c r="E274" s="128">
        <v>0</v>
      </c>
      <c r="F274" s="128">
        <v>0</v>
      </c>
      <c r="G274" s="128">
        <v>0</v>
      </c>
      <c r="H274" s="158">
        <v>0</v>
      </c>
    </row>
    <row r="275" spans="1:17" x14ac:dyDescent="0.25">
      <c r="A275" s="45" t="s">
        <v>247</v>
      </c>
      <c r="B275" s="127"/>
      <c r="D275" s="128" t="str">
        <f t="shared" si="10"/>
        <v>No</v>
      </c>
      <c r="E275" s="128">
        <v>0</v>
      </c>
      <c r="F275" s="128">
        <v>0</v>
      </c>
      <c r="G275" s="128">
        <v>0</v>
      </c>
      <c r="H275" s="158">
        <v>0</v>
      </c>
    </row>
    <row r="276" spans="1:17" x14ac:dyDescent="0.25">
      <c r="A276" s="45" t="s">
        <v>248</v>
      </c>
      <c r="B276" s="127"/>
      <c r="D276" s="128" t="str">
        <f t="shared" si="10"/>
        <v>No</v>
      </c>
      <c r="E276" s="128">
        <v>0</v>
      </c>
      <c r="F276" s="128">
        <v>0</v>
      </c>
      <c r="G276" s="128">
        <v>0</v>
      </c>
      <c r="H276" s="158">
        <v>0</v>
      </c>
    </row>
    <row r="277" spans="1:17" x14ac:dyDescent="0.25">
      <c r="A277" s="45" t="s">
        <v>534</v>
      </c>
      <c r="B277" s="127"/>
      <c r="D277" s="128" t="str">
        <f t="shared" si="10"/>
        <v>No</v>
      </c>
      <c r="E277" s="128">
        <v>0</v>
      </c>
      <c r="F277" s="128">
        <v>0</v>
      </c>
      <c r="G277" s="128">
        <v>0</v>
      </c>
      <c r="H277" s="158">
        <v>0</v>
      </c>
    </row>
    <row r="278" spans="1:17" x14ac:dyDescent="0.25">
      <c r="A278" s="45" t="s">
        <v>249</v>
      </c>
      <c r="B278" s="127"/>
      <c r="D278" s="128" t="str">
        <f t="shared" si="10"/>
        <v>No</v>
      </c>
      <c r="E278" s="128">
        <v>0</v>
      </c>
      <c r="F278" s="128">
        <v>0</v>
      </c>
      <c r="G278" s="128">
        <v>0</v>
      </c>
      <c r="H278" s="158">
        <v>0</v>
      </c>
      <c r="K278" s="160"/>
      <c r="N278" s="160"/>
      <c r="Q278" s="160"/>
    </row>
    <row r="279" spans="1:17" x14ac:dyDescent="0.25">
      <c r="A279" s="126" t="s">
        <v>535</v>
      </c>
      <c r="B279" s="127" t="s">
        <v>850</v>
      </c>
      <c r="C279" s="127">
        <v>2015</v>
      </c>
      <c r="D279" s="128" t="str">
        <f t="shared" si="10"/>
        <v>Yes</v>
      </c>
      <c r="E279" s="128">
        <v>0.63839999999999997</v>
      </c>
      <c r="F279" s="128">
        <v>0</v>
      </c>
      <c r="G279" s="128">
        <v>0</v>
      </c>
      <c r="H279" s="158">
        <v>0.59350000000000003</v>
      </c>
      <c r="J279" s="16" t="s">
        <v>535</v>
      </c>
    </row>
    <row r="280" spans="1:17" x14ac:dyDescent="0.25">
      <c r="A280" s="45" t="s">
        <v>250</v>
      </c>
      <c r="B280" s="127"/>
      <c r="D280" s="128" t="str">
        <f t="shared" si="10"/>
        <v>No</v>
      </c>
      <c r="E280" s="128">
        <v>0</v>
      </c>
      <c r="F280" s="128">
        <v>0</v>
      </c>
      <c r="G280" s="128">
        <v>0</v>
      </c>
      <c r="H280" s="158">
        <v>0</v>
      </c>
    </row>
    <row r="281" spans="1:17" x14ac:dyDescent="0.25">
      <c r="A281" s="45" t="s">
        <v>251</v>
      </c>
      <c r="B281" s="127"/>
      <c r="D281" s="128" t="str">
        <f t="shared" si="10"/>
        <v>No</v>
      </c>
      <c r="E281" s="128">
        <v>0</v>
      </c>
      <c r="F281" s="128">
        <v>0</v>
      </c>
      <c r="G281" s="128">
        <v>0</v>
      </c>
      <c r="H281" s="158">
        <v>0</v>
      </c>
    </row>
    <row r="282" spans="1:17" x14ac:dyDescent="0.25">
      <c r="A282" s="45" t="s">
        <v>252</v>
      </c>
      <c r="B282" s="127"/>
      <c r="D282" s="128" t="str">
        <f t="shared" si="10"/>
        <v>No</v>
      </c>
      <c r="E282" s="128">
        <v>0</v>
      </c>
      <c r="F282" s="128">
        <v>0</v>
      </c>
      <c r="G282" s="128">
        <v>0</v>
      </c>
      <c r="H282" s="158">
        <v>0</v>
      </c>
    </row>
    <row r="283" spans="1:17" x14ac:dyDescent="0.25">
      <c r="A283" s="45" t="s">
        <v>253</v>
      </c>
      <c r="B283" s="127"/>
      <c r="D283" s="128" t="str">
        <f t="shared" si="10"/>
        <v>No</v>
      </c>
      <c r="E283" s="128">
        <v>0</v>
      </c>
      <c r="F283" s="128">
        <v>0</v>
      </c>
      <c r="G283" s="128">
        <v>0</v>
      </c>
      <c r="H283" s="158">
        <v>0</v>
      </c>
    </row>
    <row r="284" spans="1:17" x14ac:dyDescent="0.25">
      <c r="A284" s="45" t="s">
        <v>254</v>
      </c>
      <c r="B284" s="127"/>
      <c r="D284" s="128" t="str">
        <f t="shared" si="10"/>
        <v>No</v>
      </c>
      <c r="E284" s="128">
        <v>0</v>
      </c>
      <c r="F284" s="128">
        <v>0</v>
      </c>
      <c r="G284" s="128">
        <v>0</v>
      </c>
      <c r="H284" s="158">
        <v>0</v>
      </c>
    </row>
    <row r="285" spans="1:17" x14ac:dyDescent="0.25">
      <c r="A285" s="45" t="s">
        <v>255</v>
      </c>
      <c r="B285" s="127"/>
      <c r="D285" s="128" t="str">
        <f t="shared" si="10"/>
        <v>No</v>
      </c>
      <c r="E285" s="128">
        <v>0</v>
      </c>
      <c r="F285" s="128">
        <v>0</v>
      </c>
      <c r="G285" s="128">
        <v>0</v>
      </c>
      <c r="H285" s="158">
        <v>0</v>
      </c>
    </row>
    <row r="286" spans="1:17" x14ac:dyDescent="0.25">
      <c r="A286" s="45" t="s">
        <v>256</v>
      </c>
      <c r="B286" s="127"/>
      <c r="D286" s="128" t="str">
        <f t="shared" si="10"/>
        <v>No</v>
      </c>
      <c r="E286" s="128">
        <v>0</v>
      </c>
      <c r="F286" s="128">
        <v>0</v>
      </c>
      <c r="G286" s="128">
        <v>0</v>
      </c>
      <c r="H286" s="158">
        <v>0</v>
      </c>
    </row>
    <row r="287" spans="1:17" x14ac:dyDescent="0.25">
      <c r="A287" s="45" t="s">
        <v>257</v>
      </c>
      <c r="B287" s="127"/>
      <c r="D287" s="128" t="str">
        <f t="shared" si="10"/>
        <v>No</v>
      </c>
      <c r="E287" s="128">
        <v>0</v>
      </c>
      <c r="F287" s="128">
        <v>0</v>
      </c>
      <c r="G287" s="128">
        <v>0</v>
      </c>
      <c r="H287" s="158">
        <v>0</v>
      </c>
    </row>
    <row r="288" spans="1:17" x14ac:dyDescent="0.25">
      <c r="A288" s="45" t="s">
        <v>258</v>
      </c>
      <c r="B288" s="127"/>
      <c r="D288" s="128" t="str">
        <f t="shared" si="10"/>
        <v>No</v>
      </c>
      <c r="E288" s="128">
        <v>0</v>
      </c>
      <c r="F288" s="128">
        <v>0</v>
      </c>
      <c r="G288" s="128">
        <v>0</v>
      </c>
      <c r="H288" s="158">
        <v>0</v>
      </c>
    </row>
    <row r="289" spans="1:8" x14ac:dyDescent="0.25">
      <c r="A289" s="45" t="s">
        <v>259</v>
      </c>
      <c r="B289" s="127"/>
      <c r="D289" s="128" t="str">
        <f t="shared" si="10"/>
        <v>No</v>
      </c>
      <c r="E289" s="128">
        <v>0</v>
      </c>
      <c r="F289" s="128">
        <v>0</v>
      </c>
      <c r="G289" s="128">
        <v>0</v>
      </c>
      <c r="H289" s="158">
        <v>0</v>
      </c>
    </row>
    <row r="290" spans="1:8" x14ac:dyDescent="0.25">
      <c r="A290" s="45" t="s">
        <v>260</v>
      </c>
      <c r="B290" s="127"/>
      <c r="D290" s="128" t="str">
        <f t="shared" si="10"/>
        <v>No</v>
      </c>
      <c r="E290" s="128">
        <v>0</v>
      </c>
      <c r="F290" s="128">
        <v>0</v>
      </c>
      <c r="G290" s="128">
        <v>0</v>
      </c>
      <c r="H290" s="158">
        <v>0</v>
      </c>
    </row>
    <row r="291" spans="1:8" x14ac:dyDescent="0.25">
      <c r="A291" s="45" t="s">
        <v>261</v>
      </c>
      <c r="B291" s="127" t="s">
        <v>862</v>
      </c>
      <c r="D291" s="128" t="str">
        <f t="shared" si="10"/>
        <v>No</v>
      </c>
      <c r="E291" s="128">
        <v>0.82730000000000004</v>
      </c>
      <c r="F291" s="128">
        <v>0.87749999999999995</v>
      </c>
      <c r="G291" s="128">
        <v>0.82730000000000004</v>
      </c>
      <c r="H291" s="158">
        <v>0.82730000000000004</v>
      </c>
    </row>
    <row r="292" spans="1:8" x14ac:dyDescent="0.25">
      <c r="A292" s="45" t="s">
        <v>262</v>
      </c>
      <c r="B292" s="127"/>
      <c r="D292" s="128" t="str">
        <f t="shared" si="10"/>
        <v>No</v>
      </c>
      <c r="E292" s="128">
        <v>0</v>
      </c>
      <c r="F292" s="128">
        <v>0</v>
      </c>
      <c r="G292" s="128">
        <v>0</v>
      </c>
      <c r="H292" s="158">
        <v>0</v>
      </c>
    </row>
    <row r="293" spans="1:8" x14ac:dyDescent="0.25">
      <c r="A293" s="45" t="s">
        <v>263</v>
      </c>
      <c r="B293" s="127"/>
      <c r="D293" s="128" t="str">
        <f t="shared" si="10"/>
        <v>No</v>
      </c>
      <c r="E293" s="128">
        <v>0</v>
      </c>
      <c r="F293" s="128">
        <v>0</v>
      </c>
      <c r="G293" s="128">
        <v>0</v>
      </c>
      <c r="H293" s="158">
        <v>0</v>
      </c>
    </row>
    <row r="294" spans="1:8" x14ac:dyDescent="0.25">
      <c r="A294" s="45" t="s">
        <v>264</v>
      </c>
      <c r="B294" s="127"/>
      <c r="D294" s="128" t="str">
        <f t="shared" si="10"/>
        <v>No</v>
      </c>
      <c r="E294" s="128">
        <v>0</v>
      </c>
      <c r="F294" s="128">
        <v>0</v>
      </c>
      <c r="G294" s="128">
        <v>0</v>
      </c>
      <c r="H294" s="158">
        <v>0</v>
      </c>
    </row>
    <row r="295" spans="1:8" x14ac:dyDescent="0.25">
      <c r="A295" s="45" t="s">
        <v>265</v>
      </c>
      <c r="B295" s="127"/>
      <c r="D295" s="128" t="str">
        <f t="shared" si="10"/>
        <v>No</v>
      </c>
      <c r="E295" s="128">
        <v>0</v>
      </c>
      <c r="F295" s="128">
        <v>0</v>
      </c>
      <c r="G295" s="128">
        <v>0</v>
      </c>
      <c r="H295" s="158">
        <v>0</v>
      </c>
    </row>
    <row r="296" spans="1:8" x14ac:dyDescent="0.25">
      <c r="A296" s="45" t="s">
        <v>266</v>
      </c>
      <c r="B296" s="127"/>
      <c r="D296" s="128" t="str">
        <f t="shared" si="10"/>
        <v>No</v>
      </c>
      <c r="E296" s="128">
        <v>0</v>
      </c>
      <c r="F296" s="128">
        <v>0</v>
      </c>
      <c r="G296" s="128">
        <v>0</v>
      </c>
      <c r="H296" s="158">
        <v>0</v>
      </c>
    </row>
    <row r="297" spans="1:8" x14ac:dyDescent="0.25">
      <c r="A297" s="45" t="s">
        <v>267</v>
      </c>
      <c r="B297" s="127"/>
      <c r="D297" s="128" t="str">
        <f t="shared" si="10"/>
        <v>No</v>
      </c>
      <c r="E297" s="128">
        <v>0</v>
      </c>
      <c r="F297" s="128">
        <v>0</v>
      </c>
      <c r="G297" s="128">
        <v>0</v>
      </c>
      <c r="H297" s="158">
        <v>0</v>
      </c>
    </row>
    <row r="298" spans="1:8" x14ac:dyDescent="0.25">
      <c r="A298" s="45" t="s">
        <v>268</v>
      </c>
      <c r="B298" s="127"/>
      <c r="D298" s="128" t="str">
        <f t="shared" si="10"/>
        <v>No</v>
      </c>
      <c r="E298" s="128">
        <v>0</v>
      </c>
      <c r="F298" s="128">
        <v>0</v>
      </c>
      <c r="G298" s="128">
        <v>0</v>
      </c>
      <c r="H298" s="158">
        <v>0</v>
      </c>
    </row>
    <row r="299" spans="1:8" x14ac:dyDescent="0.25">
      <c r="A299" s="45" t="s">
        <v>269</v>
      </c>
      <c r="B299" s="127"/>
      <c r="D299" s="128" t="str">
        <f t="shared" ref="D299:D330" si="11">IF(J299&gt;0,"Yes","No")</f>
        <v>No</v>
      </c>
      <c r="E299" s="128">
        <v>0</v>
      </c>
      <c r="F299" s="128">
        <v>0</v>
      </c>
      <c r="G299" s="128">
        <v>0</v>
      </c>
      <c r="H299" s="158">
        <v>0</v>
      </c>
    </row>
    <row r="300" spans="1:8" x14ac:dyDescent="0.25">
      <c r="A300" s="45" t="s">
        <v>270</v>
      </c>
      <c r="B300" s="127"/>
      <c r="D300" s="128" t="str">
        <f t="shared" si="11"/>
        <v>No</v>
      </c>
      <c r="E300" s="128">
        <v>0</v>
      </c>
      <c r="F300" s="128">
        <v>0</v>
      </c>
      <c r="G300" s="128">
        <v>0</v>
      </c>
      <c r="H300" s="158">
        <v>0</v>
      </c>
    </row>
    <row r="301" spans="1:8" x14ac:dyDescent="0.25">
      <c r="A301" s="45" t="s">
        <v>271</v>
      </c>
      <c r="B301" s="127"/>
      <c r="D301" s="128" t="str">
        <f t="shared" si="11"/>
        <v>No</v>
      </c>
      <c r="E301" s="128">
        <v>0</v>
      </c>
      <c r="F301" s="128">
        <v>0</v>
      </c>
      <c r="G301" s="128">
        <v>0</v>
      </c>
      <c r="H301" s="158">
        <v>0</v>
      </c>
    </row>
    <row r="302" spans="1:8" x14ac:dyDescent="0.25">
      <c r="A302" s="45" t="s">
        <v>272</v>
      </c>
      <c r="B302" s="127"/>
      <c r="D302" s="128" t="str">
        <f t="shared" si="11"/>
        <v>No</v>
      </c>
      <c r="E302" s="128">
        <v>0</v>
      </c>
      <c r="F302" s="128">
        <v>0</v>
      </c>
      <c r="G302" s="128">
        <v>0</v>
      </c>
      <c r="H302" s="158">
        <v>0</v>
      </c>
    </row>
    <row r="303" spans="1:8" x14ac:dyDescent="0.25">
      <c r="A303" s="45" t="s">
        <v>273</v>
      </c>
      <c r="B303" s="127"/>
      <c r="D303" s="128" t="str">
        <f t="shared" si="11"/>
        <v>No</v>
      </c>
      <c r="E303" s="128">
        <v>0</v>
      </c>
      <c r="F303" s="128">
        <v>0</v>
      </c>
      <c r="G303" s="128">
        <v>0</v>
      </c>
      <c r="H303" s="158">
        <v>0</v>
      </c>
    </row>
    <row r="304" spans="1:8" x14ac:dyDescent="0.25">
      <c r="A304" s="45" t="s">
        <v>536</v>
      </c>
      <c r="B304" s="127"/>
      <c r="D304" s="128" t="str">
        <f t="shared" si="11"/>
        <v>No</v>
      </c>
      <c r="E304" s="128">
        <v>0</v>
      </c>
      <c r="F304" s="128">
        <v>0</v>
      </c>
      <c r="G304" s="128">
        <v>0</v>
      </c>
      <c r="H304" s="158">
        <v>0</v>
      </c>
    </row>
    <row r="305" spans="1:17" x14ac:dyDescent="0.25">
      <c r="A305" s="45" t="s">
        <v>274</v>
      </c>
      <c r="B305" s="127"/>
      <c r="D305" s="128" t="str">
        <f t="shared" si="11"/>
        <v>No</v>
      </c>
      <c r="E305" s="128">
        <v>0</v>
      </c>
      <c r="F305" s="128">
        <v>0</v>
      </c>
      <c r="G305" s="128">
        <v>0</v>
      </c>
      <c r="H305" s="158">
        <v>0</v>
      </c>
    </row>
    <row r="306" spans="1:17" x14ac:dyDescent="0.25">
      <c r="A306" s="45" t="s">
        <v>275</v>
      </c>
      <c r="B306" s="127"/>
      <c r="D306" s="128" t="str">
        <f t="shared" si="11"/>
        <v>No</v>
      </c>
      <c r="E306" s="128">
        <v>0</v>
      </c>
      <c r="F306" s="128">
        <v>0</v>
      </c>
      <c r="G306" s="128">
        <v>0</v>
      </c>
      <c r="H306" s="158">
        <v>0</v>
      </c>
    </row>
    <row r="307" spans="1:17" x14ac:dyDescent="0.25">
      <c r="A307" s="45" t="s">
        <v>276</v>
      </c>
      <c r="B307" s="127"/>
      <c r="D307" s="128" t="str">
        <f t="shared" si="11"/>
        <v>No</v>
      </c>
      <c r="E307" s="128">
        <v>0</v>
      </c>
      <c r="F307" s="128">
        <v>0</v>
      </c>
      <c r="G307" s="128">
        <v>0</v>
      </c>
      <c r="H307" s="158">
        <v>0</v>
      </c>
    </row>
    <row r="308" spans="1:17" x14ac:dyDescent="0.25">
      <c r="A308" s="45" t="s">
        <v>277</v>
      </c>
      <c r="B308" s="127"/>
      <c r="D308" s="128" t="str">
        <f t="shared" si="11"/>
        <v>No</v>
      </c>
      <c r="E308" s="128">
        <v>0</v>
      </c>
      <c r="F308" s="128">
        <v>0</v>
      </c>
      <c r="G308" s="128">
        <v>0</v>
      </c>
      <c r="H308" s="158">
        <v>0</v>
      </c>
    </row>
    <row r="309" spans="1:17" x14ac:dyDescent="0.25">
      <c r="A309" s="45" t="s">
        <v>278</v>
      </c>
      <c r="B309" s="127"/>
      <c r="D309" s="128" t="str">
        <f t="shared" si="11"/>
        <v>No</v>
      </c>
      <c r="E309" s="128">
        <v>0</v>
      </c>
      <c r="F309" s="128">
        <v>0</v>
      </c>
      <c r="G309" s="128">
        <v>0</v>
      </c>
      <c r="H309" s="158">
        <v>0</v>
      </c>
    </row>
    <row r="310" spans="1:17" x14ac:dyDescent="0.25">
      <c r="A310" s="45" t="s">
        <v>279</v>
      </c>
      <c r="B310" s="127"/>
      <c r="D310" s="128" t="str">
        <f t="shared" si="11"/>
        <v>No</v>
      </c>
      <c r="E310" s="128">
        <v>0</v>
      </c>
      <c r="F310" s="128">
        <v>0</v>
      </c>
      <c r="G310" s="128">
        <v>0</v>
      </c>
      <c r="H310" s="158">
        <v>0</v>
      </c>
    </row>
    <row r="311" spans="1:17" x14ac:dyDescent="0.25">
      <c r="A311" s="45" t="s">
        <v>537</v>
      </c>
      <c r="B311" s="127"/>
      <c r="D311" s="128" t="str">
        <f t="shared" si="11"/>
        <v>No</v>
      </c>
      <c r="E311" s="128">
        <v>0</v>
      </c>
      <c r="F311" s="128">
        <v>0</v>
      </c>
      <c r="G311" s="128">
        <v>0</v>
      </c>
      <c r="H311" s="158">
        <v>0</v>
      </c>
    </row>
    <row r="312" spans="1:17" x14ac:dyDescent="0.25">
      <c r="A312" s="45" t="s">
        <v>280</v>
      </c>
      <c r="B312" s="127"/>
      <c r="D312" s="128" t="str">
        <f t="shared" si="11"/>
        <v>No</v>
      </c>
      <c r="E312" s="128">
        <v>0</v>
      </c>
      <c r="F312" s="128">
        <v>0</v>
      </c>
      <c r="G312" s="128">
        <v>0</v>
      </c>
      <c r="H312" s="158">
        <v>0</v>
      </c>
      <c r="K312" s="160"/>
      <c r="N312" s="160"/>
      <c r="Q312" s="160"/>
    </row>
    <row r="313" spans="1:17" x14ac:dyDescent="0.25">
      <c r="A313" s="126" t="s">
        <v>281</v>
      </c>
      <c r="B313" s="127" t="s">
        <v>884</v>
      </c>
      <c r="C313" s="127">
        <v>2015</v>
      </c>
      <c r="D313" s="128" t="str">
        <f t="shared" si="11"/>
        <v>Yes</v>
      </c>
      <c r="E313" s="128">
        <v>0.68189999999999995</v>
      </c>
      <c r="F313" s="128">
        <v>0.68189999999999995</v>
      </c>
      <c r="G313" s="128">
        <v>0.68189999999999995</v>
      </c>
      <c r="H313" s="158">
        <v>0.68189999999999995</v>
      </c>
      <c r="J313" s="16" t="s">
        <v>281</v>
      </c>
    </row>
    <row r="314" spans="1:17" x14ac:dyDescent="0.25">
      <c r="A314" s="45" t="s">
        <v>282</v>
      </c>
      <c r="B314" s="127"/>
      <c r="D314" s="128" t="str">
        <f t="shared" si="11"/>
        <v>No</v>
      </c>
      <c r="E314" s="128">
        <v>0</v>
      </c>
      <c r="F314" s="128">
        <v>0</v>
      </c>
      <c r="G314" s="128">
        <v>0</v>
      </c>
      <c r="H314" s="158">
        <v>0</v>
      </c>
    </row>
    <row r="315" spans="1:17" x14ac:dyDescent="0.25">
      <c r="A315" s="45" t="s">
        <v>283</v>
      </c>
      <c r="B315" s="127"/>
      <c r="D315" s="128" t="str">
        <f t="shared" si="11"/>
        <v>No</v>
      </c>
      <c r="E315" s="128">
        <v>0</v>
      </c>
      <c r="F315" s="128">
        <v>0</v>
      </c>
      <c r="G315" s="128">
        <v>0</v>
      </c>
      <c r="H315" s="158">
        <v>0</v>
      </c>
      <c r="K315" s="160"/>
      <c r="N315" s="160"/>
      <c r="Q315" s="160"/>
    </row>
    <row r="316" spans="1:17" x14ac:dyDescent="0.25">
      <c r="A316" s="45" t="s">
        <v>284</v>
      </c>
      <c r="B316" s="127"/>
      <c r="D316" s="128" t="str">
        <f t="shared" si="11"/>
        <v>Yes</v>
      </c>
      <c r="E316" s="128">
        <v>0.6119</v>
      </c>
      <c r="F316" s="128">
        <v>0.6119</v>
      </c>
      <c r="G316" s="128">
        <v>0.6119</v>
      </c>
      <c r="H316" s="158">
        <v>0</v>
      </c>
      <c r="J316" s="16" t="s">
        <v>284</v>
      </c>
    </row>
    <row r="317" spans="1:17" x14ac:dyDescent="0.25">
      <c r="A317" s="45" t="s">
        <v>285</v>
      </c>
      <c r="B317" s="127"/>
      <c r="D317" s="128" t="str">
        <f t="shared" si="11"/>
        <v>No</v>
      </c>
      <c r="E317" s="128">
        <v>0</v>
      </c>
      <c r="F317" s="128">
        <v>0</v>
      </c>
      <c r="G317" s="128">
        <v>0</v>
      </c>
      <c r="H317" s="158">
        <v>0</v>
      </c>
    </row>
    <row r="318" spans="1:17" x14ac:dyDescent="0.25">
      <c r="A318" s="45" t="s">
        <v>286</v>
      </c>
      <c r="B318" s="127"/>
      <c r="D318" s="128" t="str">
        <f t="shared" si="11"/>
        <v>No</v>
      </c>
      <c r="E318" s="128">
        <v>0</v>
      </c>
      <c r="F318" s="128">
        <v>0</v>
      </c>
      <c r="G318" s="128">
        <v>0</v>
      </c>
      <c r="H318" s="158">
        <v>0</v>
      </c>
    </row>
    <row r="319" spans="1:17" x14ac:dyDescent="0.25">
      <c r="A319" s="45" t="s">
        <v>287</v>
      </c>
      <c r="B319" s="127"/>
      <c r="D319" s="128" t="str">
        <f t="shared" si="11"/>
        <v>No</v>
      </c>
      <c r="E319" s="128">
        <v>0</v>
      </c>
      <c r="F319" s="128">
        <v>0</v>
      </c>
      <c r="G319" s="128">
        <v>0</v>
      </c>
      <c r="H319" s="158">
        <v>0</v>
      </c>
    </row>
    <row r="320" spans="1:17" x14ac:dyDescent="0.25">
      <c r="A320" s="45" t="s">
        <v>288</v>
      </c>
      <c r="B320" s="127"/>
      <c r="D320" s="128" t="str">
        <f t="shared" si="11"/>
        <v>No</v>
      </c>
      <c r="E320" s="128">
        <v>0</v>
      </c>
      <c r="F320" s="128">
        <v>0</v>
      </c>
      <c r="G320" s="128">
        <v>0</v>
      </c>
      <c r="H320" s="158">
        <v>0</v>
      </c>
    </row>
    <row r="321" spans="1:17" x14ac:dyDescent="0.25">
      <c r="A321" s="45" t="s">
        <v>289</v>
      </c>
      <c r="B321" s="127"/>
      <c r="D321" s="128" t="str">
        <f t="shared" si="11"/>
        <v>No</v>
      </c>
      <c r="E321" s="128">
        <v>0</v>
      </c>
      <c r="F321" s="128">
        <v>0</v>
      </c>
      <c r="G321" s="128">
        <v>0</v>
      </c>
      <c r="H321" s="158">
        <v>0</v>
      </c>
    </row>
    <row r="322" spans="1:17" x14ac:dyDescent="0.25">
      <c r="A322" s="45" t="s">
        <v>290</v>
      </c>
      <c r="B322" s="127"/>
      <c r="D322" s="128" t="str">
        <f t="shared" si="11"/>
        <v>No</v>
      </c>
      <c r="E322" s="128">
        <v>0</v>
      </c>
      <c r="F322" s="128">
        <v>0</v>
      </c>
      <c r="G322" s="128">
        <v>0</v>
      </c>
      <c r="H322" s="158">
        <v>0</v>
      </c>
    </row>
    <row r="323" spans="1:17" x14ac:dyDescent="0.25">
      <c r="A323" s="45" t="s">
        <v>291</v>
      </c>
      <c r="B323" s="127"/>
      <c r="D323" s="128" t="str">
        <f t="shared" si="11"/>
        <v>No</v>
      </c>
      <c r="E323" s="128">
        <v>0</v>
      </c>
      <c r="F323" s="128">
        <v>0</v>
      </c>
      <c r="G323" s="128">
        <v>0</v>
      </c>
      <c r="H323" s="158">
        <v>0</v>
      </c>
    </row>
    <row r="324" spans="1:17" x14ac:dyDescent="0.25">
      <c r="A324" s="45" t="s">
        <v>292</v>
      </c>
      <c r="B324" s="127"/>
      <c r="D324" s="128" t="str">
        <f t="shared" si="11"/>
        <v>No</v>
      </c>
      <c r="E324" s="128">
        <v>0</v>
      </c>
      <c r="F324" s="128">
        <v>0</v>
      </c>
      <c r="G324" s="128">
        <v>0</v>
      </c>
      <c r="H324" s="158">
        <v>0</v>
      </c>
    </row>
    <row r="325" spans="1:17" x14ac:dyDescent="0.25">
      <c r="A325" s="159" t="s">
        <v>293</v>
      </c>
      <c r="B325" s="127"/>
      <c r="C325" s="16"/>
      <c r="D325" s="158" t="str">
        <f t="shared" si="11"/>
        <v>No</v>
      </c>
      <c r="E325" s="128">
        <v>0</v>
      </c>
      <c r="F325" s="128">
        <v>0</v>
      </c>
      <c r="G325" s="128">
        <v>0</v>
      </c>
      <c r="H325" s="158">
        <v>0</v>
      </c>
    </row>
    <row r="326" spans="1:17" x14ac:dyDescent="0.25">
      <c r="A326" s="159" t="s">
        <v>294</v>
      </c>
      <c r="B326" s="127"/>
      <c r="C326" s="16"/>
      <c r="D326" s="158" t="str">
        <f t="shared" si="11"/>
        <v>No</v>
      </c>
      <c r="E326" s="128">
        <v>0</v>
      </c>
      <c r="F326" s="128">
        <v>0</v>
      </c>
      <c r="G326" s="128">
        <v>0</v>
      </c>
      <c r="H326" s="158">
        <v>0</v>
      </c>
    </row>
    <row r="327" spans="1:17" x14ac:dyDescent="0.25">
      <c r="A327" s="159" t="s">
        <v>295</v>
      </c>
      <c r="B327" s="127" t="s">
        <v>898</v>
      </c>
      <c r="C327" s="16"/>
      <c r="D327" s="158" t="str">
        <f t="shared" si="11"/>
        <v>Yes</v>
      </c>
      <c r="E327" s="128">
        <v>0.70499999999999996</v>
      </c>
      <c r="F327" s="128">
        <v>0.70499999999999996</v>
      </c>
      <c r="G327" s="128">
        <v>0.70499999999999996</v>
      </c>
      <c r="H327" s="158">
        <v>0.70499999999999996</v>
      </c>
      <c r="J327" s="16" t="s">
        <v>295</v>
      </c>
      <c r="K327" s="160"/>
      <c r="N327" s="160"/>
      <c r="Q327" s="160"/>
    </row>
    <row r="328" spans="1:17" x14ac:dyDescent="0.25">
      <c r="A328" s="156" t="s">
        <v>296</v>
      </c>
      <c r="B328" s="127"/>
      <c r="C328" s="157">
        <v>2015</v>
      </c>
      <c r="D328" s="158" t="str">
        <f t="shared" si="11"/>
        <v>Yes</v>
      </c>
      <c r="E328" s="128">
        <v>0.92010000000000003</v>
      </c>
      <c r="F328" s="128">
        <v>0</v>
      </c>
      <c r="G328" s="128">
        <v>1.0269999999999999</v>
      </c>
      <c r="H328" s="158">
        <v>0</v>
      </c>
      <c r="J328" s="16" t="s">
        <v>296</v>
      </c>
    </row>
    <row r="329" spans="1:17" x14ac:dyDescent="0.25">
      <c r="A329" s="159" t="s">
        <v>297</v>
      </c>
      <c r="B329" s="127"/>
      <c r="C329" s="16"/>
      <c r="D329" s="158" t="str">
        <f t="shared" si="11"/>
        <v>No</v>
      </c>
      <c r="E329" s="128">
        <v>0</v>
      </c>
      <c r="F329" s="128">
        <v>0</v>
      </c>
      <c r="G329" s="128">
        <v>0</v>
      </c>
      <c r="H329" s="158">
        <v>0</v>
      </c>
    </row>
    <row r="330" spans="1:17" x14ac:dyDescent="0.25">
      <c r="A330" s="159" t="s">
        <v>538</v>
      </c>
      <c r="B330" s="127"/>
      <c r="C330" s="16"/>
      <c r="D330" s="158" t="str">
        <f t="shared" si="11"/>
        <v>No</v>
      </c>
      <c r="E330" s="128">
        <v>0</v>
      </c>
      <c r="F330" s="128">
        <v>0</v>
      </c>
      <c r="G330" s="128">
        <v>0</v>
      </c>
      <c r="H330" s="158">
        <v>0</v>
      </c>
    </row>
    <row r="331" spans="1:17" x14ac:dyDescent="0.25">
      <c r="A331" s="159" t="s">
        <v>539</v>
      </c>
      <c r="B331" s="127"/>
      <c r="C331" s="16"/>
      <c r="D331" s="158" t="str">
        <f t="shared" ref="D331:D359" si="12">IF(J331&gt;0,"Yes","No")</f>
        <v>No</v>
      </c>
      <c r="E331" s="128">
        <v>0</v>
      </c>
      <c r="F331" s="128">
        <v>0</v>
      </c>
      <c r="G331" s="128">
        <v>0</v>
      </c>
      <c r="H331" s="158">
        <v>0</v>
      </c>
    </row>
    <row r="332" spans="1:17" x14ac:dyDescent="0.25">
      <c r="A332" s="45" t="s">
        <v>298</v>
      </c>
      <c r="B332" s="127"/>
      <c r="D332" s="128" t="str">
        <f t="shared" si="12"/>
        <v>No</v>
      </c>
      <c r="E332" s="128">
        <v>0</v>
      </c>
      <c r="F332" s="128">
        <v>0</v>
      </c>
      <c r="G332" s="128">
        <v>0</v>
      </c>
      <c r="H332" s="158">
        <v>0</v>
      </c>
    </row>
    <row r="333" spans="1:17" x14ac:dyDescent="0.25">
      <c r="A333" s="45" t="s">
        <v>299</v>
      </c>
      <c r="B333" s="127"/>
      <c r="D333" s="128" t="str">
        <f t="shared" si="12"/>
        <v>No</v>
      </c>
      <c r="E333" s="128">
        <v>0</v>
      </c>
      <c r="F333" s="128">
        <v>0</v>
      </c>
      <c r="G333" s="128">
        <v>0</v>
      </c>
      <c r="H333" s="158">
        <v>0</v>
      </c>
    </row>
    <row r="334" spans="1:17" x14ac:dyDescent="0.25">
      <c r="A334" s="45" t="s">
        <v>540</v>
      </c>
      <c r="B334" s="127"/>
      <c r="D334" s="128" t="str">
        <f t="shared" si="12"/>
        <v>No</v>
      </c>
      <c r="E334" s="128">
        <v>0</v>
      </c>
      <c r="F334" s="128">
        <v>0</v>
      </c>
      <c r="G334" s="128">
        <v>0</v>
      </c>
      <c r="H334" s="158">
        <v>0</v>
      </c>
    </row>
    <row r="335" spans="1:17" x14ac:dyDescent="0.25">
      <c r="A335" s="45" t="s">
        <v>541</v>
      </c>
      <c r="B335" s="127"/>
      <c r="D335" s="128" t="str">
        <f t="shared" si="12"/>
        <v>No</v>
      </c>
      <c r="E335" s="128">
        <v>0</v>
      </c>
      <c r="F335" s="128">
        <v>0</v>
      </c>
      <c r="G335" s="128">
        <v>0</v>
      </c>
      <c r="H335" s="158">
        <v>0</v>
      </c>
    </row>
    <row r="336" spans="1:17" x14ac:dyDescent="0.25">
      <c r="A336" s="45" t="s">
        <v>300</v>
      </c>
      <c r="B336" s="127"/>
      <c r="D336" s="128" t="str">
        <f t="shared" si="12"/>
        <v>No</v>
      </c>
      <c r="E336" s="128">
        <v>0</v>
      </c>
      <c r="F336" s="128">
        <v>0</v>
      </c>
      <c r="G336" s="128">
        <v>0</v>
      </c>
      <c r="H336" s="158">
        <v>0</v>
      </c>
    </row>
    <row r="337" spans="1:17" x14ac:dyDescent="0.25">
      <c r="A337" s="45" t="s">
        <v>542</v>
      </c>
      <c r="B337" s="127"/>
      <c r="D337" s="128" t="str">
        <f t="shared" si="12"/>
        <v>No</v>
      </c>
      <c r="E337" s="128">
        <v>0</v>
      </c>
      <c r="F337" s="128">
        <v>0</v>
      </c>
      <c r="G337" s="128">
        <v>0</v>
      </c>
      <c r="H337" s="158">
        <v>0</v>
      </c>
    </row>
    <row r="338" spans="1:17" x14ac:dyDescent="0.25">
      <c r="A338" s="45" t="s">
        <v>301</v>
      </c>
      <c r="B338" s="127"/>
      <c r="D338" s="128" t="str">
        <f t="shared" si="12"/>
        <v>No</v>
      </c>
      <c r="E338" s="128">
        <v>0</v>
      </c>
      <c r="F338" s="128">
        <v>0</v>
      </c>
      <c r="G338" s="128">
        <v>0</v>
      </c>
      <c r="H338" s="158">
        <v>0</v>
      </c>
    </row>
    <row r="339" spans="1:17" x14ac:dyDescent="0.25">
      <c r="A339" s="45" t="s">
        <v>302</v>
      </c>
      <c r="B339" s="127"/>
      <c r="D339" s="128" t="str">
        <f t="shared" si="12"/>
        <v>No</v>
      </c>
      <c r="E339" s="128">
        <v>0</v>
      </c>
      <c r="F339" s="128">
        <v>0</v>
      </c>
      <c r="G339" s="128">
        <v>0</v>
      </c>
      <c r="H339" s="158">
        <v>0</v>
      </c>
    </row>
    <row r="340" spans="1:17" x14ac:dyDescent="0.25">
      <c r="A340" s="45" t="s">
        <v>303</v>
      </c>
      <c r="B340" s="127"/>
      <c r="D340" s="128" t="str">
        <f t="shared" si="12"/>
        <v>No</v>
      </c>
      <c r="E340" s="128">
        <v>0</v>
      </c>
      <c r="F340" s="128">
        <v>0</v>
      </c>
      <c r="G340" s="128">
        <v>0</v>
      </c>
      <c r="H340" s="158">
        <v>0</v>
      </c>
    </row>
    <row r="341" spans="1:17" x14ac:dyDescent="0.25">
      <c r="A341" s="45" t="s">
        <v>304</v>
      </c>
      <c r="B341" s="127"/>
      <c r="D341" s="128" t="str">
        <f t="shared" si="12"/>
        <v>No</v>
      </c>
      <c r="E341" s="128">
        <v>0</v>
      </c>
      <c r="F341" s="128">
        <v>0</v>
      </c>
      <c r="G341" s="128">
        <v>0</v>
      </c>
      <c r="H341" s="158">
        <v>0</v>
      </c>
      <c r="K341" s="160"/>
      <c r="N341" s="160"/>
      <c r="Q341" s="160"/>
    </row>
    <row r="342" spans="1:17" x14ac:dyDescent="0.25">
      <c r="A342" s="126" t="s">
        <v>305</v>
      </c>
      <c r="B342" s="127" t="s">
        <v>913</v>
      </c>
      <c r="C342" s="127">
        <v>2015</v>
      </c>
      <c r="D342" s="128" t="str">
        <f t="shared" si="12"/>
        <v>Yes</v>
      </c>
      <c r="E342" s="128">
        <v>0.76619999999999999</v>
      </c>
      <c r="F342" s="128">
        <v>0.76619999999999999</v>
      </c>
      <c r="G342" s="128">
        <v>0.76619999999999999</v>
      </c>
      <c r="H342" s="158">
        <v>0.76619999999999999</v>
      </c>
      <c r="J342" s="16" t="s">
        <v>305</v>
      </c>
    </row>
    <row r="343" spans="1:17" x14ac:dyDescent="0.25">
      <c r="A343" s="45" t="s">
        <v>306</v>
      </c>
      <c r="B343" s="127"/>
      <c r="D343" s="128" t="str">
        <f t="shared" si="12"/>
        <v>No</v>
      </c>
      <c r="E343" s="128">
        <v>0</v>
      </c>
      <c r="F343" s="128">
        <v>0</v>
      </c>
      <c r="G343" s="128">
        <v>0</v>
      </c>
      <c r="H343" s="158">
        <v>0</v>
      </c>
    </row>
    <row r="344" spans="1:17" x14ac:dyDescent="0.25">
      <c r="A344" s="45" t="s">
        <v>307</v>
      </c>
      <c r="B344" s="127"/>
      <c r="D344" s="128" t="str">
        <f t="shared" si="12"/>
        <v>No</v>
      </c>
      <c r="E344" s="128">
        <v>0</v>
      </c>
      <c r="F344" s="128">
        <v>0</v>
      </c>
      <c r="G344" s="128">
        <v>0</v>
      </c>
      <c r="H344" s="158">
        <v>0</v>
      </c>
    </row>
    <row r="345" spans="1:17" x14ac:dyDescent="0.25">
      <c r="A345" s="45" t="s">
        <v>308</v>
      </c>
      <c r="B345" s="127" t="s">
        <v>916</v>
      </c>
      <c r="D345" s="128" t="str">
        <f t="shared" si="12"/>
        <v>Yes</v>
      </c>
      <c r="E345" s="128">
        <v>0.71060000000000001</v>
      </c>
      <c r="F345" s="128">
        <v>0.71060000000000001</v>
      </c>
      <c r="G345" s="128">
        <v>0.71060000000000001</v>
      </c>
      <c r="H345" s="158">
        <v>0.71060000000000001</v>
      </c>
      <c r="J345" s="16" t="s">
        <v>308</v>
      </c>
      <c r="K345" s="160"/>
      <c r="N345" s="160"/>
      <c r="Q345" s="160"/>
    </row>
    <row r="346" spans="1:17" x14ac:dyDescent="0.25">
      <c r="A346" s="126" t="s">
        <v>309</v>
      </c>
      <c r="B346" s="127" t="s">
        <v>917</v>
      </c>
      <c r="C346" s="127">
        <v>2015</v>
      </c>
      <c r="D346" s="128" t="str">
        <f t="shared" si="12"/>
        <v>Yes</v>
      </c>
      <c r="E346" s="128">
        <v>0.71540000000000004</v>
      </c>
      <c r="F346" s="128">
        <v>0.71540000000000004</v>
      </c>
      <c r="G346" s="128">
        <v>0.71540000000000004</v>
      </c>
      <c r="H346" s="158">
        <v>0.71540000000000004</v>
      </c>
      <c r="J346" s="16" t="s">
        <v>309</v>
      </c>
    </row>
    <row r="347" spans="1:17" x14ac:dyDescent="0.25">
      <c r="A347" s="45" t="s">
        <v>310</v>
      </c>
      <c r="B347" s="127" t="s">
        <v>918</v>
      </c>
      <c r="D347" s="128" t="str">
        <f t="shared" si="12"/>
        <v>Yes</v>
      </c>
      <c r="E347" s="128">
        <v>0.76539999999999997</v>
      </c>
      <c r="F347" s="128">
        <v>0.76539999999999997</v>
      </c>
      <c r="G347" s="128">
        <v>0.76539999999999997</v>
      </c>
      <c r="H347" s="158">
        <v>0.76539999999999997</v>
      </c>
      <c r="J347" s="16" t="s">
        <v>310</v>
      </c>
    </row>
    <row r="348" spans="1:17" x14ac:dyDescent="0.25">
      <c r="A348" s="45" t="s">
        <v>311</v>
      </c>
      <c r="B348" s="127"/>
      <c r="D348" s="128" t="str">
        <f t="shared" si="12"/>
        <v>No</v>
      </c>
      <c r="E348" s="128">
        <v>0</v>
      </c>
      <c r="F348" s="128">
        <v>0</v>
      </c>
      <c r="G348" s="128">
        <v>0</v>
      </c>
      <c r="H348" s="158">
        <v>0</v>
      </c>
    </row>
    <row r="349" spans="1:17" x14ac:dyDescent="0.25">
      <c r="A349" s="45" t="s">
        <v>312</v>
      </c>
      <c r="B349" s="127"/>
      <c r="D349" s="128" t="str">
        <f t="shared" si="12"/>
        <v>No</v>
      </c>
      <c r="E349" s="128">
        <v>0</v>
      </c>
      <c r="F349" s="128">
        <v>0</v>
      </c>
      <c r="G349" s="128">
        <v>0</v>
      </c>
      <c r="H349" s="158">
        <v>0</v>
      </c>
    </row>
    <row r="350" spans="1:17" x14ac:dyDescent="0.25">
      <c r="A350" s="45" t="s">
        <v>543</v>
      </c>
      <c r="B350" s="127"/>
      <c r="D350" s="128" t="str">
        <f t="shared" si="12"/>
        <v>No</v>
      </c>
      <c r="E350" s="128">
        <v>0</v>
      </c>
      <c r="F350" s="128">
        <v>0</v>
      </c>
      <c r="G350" s="128">
        <v>0</v>
      </c>
      <c r="H350" s="158">
        <v>0</v>
      </c>
    </row>
    <row r="351" spans="1:17" x14ac:dyDescent="0.25">
      <c r="A351" s="45" t="s">
        <v>313</v>
      </c>
      <c r="B351" s="127"/>
      <c r="D351" s="128" t="str">
        <f t="shared" si="12"/>
        <v>No</v>
      </c>
      <c r="E351" s="128">
        <v>0</v>
      </c>
      <c r="F351" s="128">
        <v>0</v>
      </c>
      <c r="G351" s="128">
        <v>0</v>
      </c>
      <c r="H351" s="158">
        <v>0</v>
      </c>
    </row>
    <row r="352" spans="1:17" x14ac:dyDescent="0.25">
      <c r="A352" s="45" t="s">
        <v>314</v>
      </c>
      <c r="B352" s="127"/>
      <c r="D352" s="128" t="str">
        <f t="shared" si="12"/>
        <v>No</v>
      </c>
      <c r="E352" s="128">
        <v>0</v>
      </c>
      <c r="F352" s="128">
        <v>0</v>
      </c>
      <c r="G352" s="128">
        <v>0</v>
      </c>
      <c r="H352" s="158">
        <v>0</v>
      </c>
    </row>
    <row r="353" spans="1:17" x14ac:dyDescent="0.25">
      <c r="A353" s="45" t="s">
        <v>315</v>
      </c>
      <c r="B353" s="127"/>
      <c r="D353" s="128" t="str">
        <f t="shared" si="12"/>
        <v>No</v>
      </c>
      <c r="E353" s="128">
        <v>0</v>
      </c>
      <c r="F353" s="128">
        <v>0</v>
      </c>
      <c r="G353" s="128">
        <v>0</v>
      </c>
      <c r="H353" s="158">
        <v>0</v>
      </c>
    </row>
    <row r="354" spans="1:17" x14ac:dyDescent="0.25">
      <c r="A354" s="45" t="s">
        <v>316</v>
      </c>
      <c r="B354" s="127"/>
      <c r="D354" s="128" t="str">
        <f t="shared" si="12"/>
        <v>No</v>
      </c>
      <c r="E354" s="128">
        <v>0</v>
      </c>
      <c r="F354" s="128">
        <v>0</v>
      </c>
      <c r="G354" s="128">
        <v>0</v>
      </c>
      <c r="H354" s="158">
        <v>0</v>
      </c>
    </row>
    <row r="355" spans="1:17" x14ac:dyDescent="0.25">
      <c r="A355" s="45" t="s">
        <v>317</v>
      </c>
      <c r="B355" s="127"/>
      <c r="D355" s="128" t="str">
        <f t="shared" si="12"/>
        <v>No</v>
      </c>
      <c r="E355" s="128">
        <v>0</v>
      </c>
      <c r="F355" s="128">
        <v>0</v>
      </c>
      <c r="G355" s="128">
        <v>0</v>
      </c>
      <c r="H355" s="158">
        <v>0</v>
      </c>
    </row>
    <row r="356" spans="1:17" x14ac:dyDescent="0.25">
      <c r="A356" s="45" t="s">
        <v>318</v>
      </c>
      <c r="B356" s="127"/>
      <c r="D356" s="128" t="str">
        <f t="shared" si="12"/>
        <v>No</v>
      </c>
      <c r="E356" s="128">
        <v>0</v>
      </c>
      <c r="F356" s="128">
        <v>0</v>
      </c>
      <c r="G356" s="128">
        <v>0</v>
      </c>
      <c r="H356" s="158">
        <v>0</v>
      </c>
    </row>
    <row r="357" spans="1:17" x14ac:dyDescent="0.25">
      <c r="A357" s="45" t="s">
        <v>319</v>
      </c>
      <c r="B357" s="127"/>
      <c r="D357" s="128" t="str">
        <f t="shared" si="12"/>
        <v>No</v>
      </c>
      <c r="E357" s="128">
        <v>0</v>
      </c>
      <c r="F357" s="128">
        <v>0</v>
      </c>
      <c r="G357" s="128">
        <v>0</v>
      </c>
      <c r="H357" s="158">
        <v>0</v>
      </c>
    </row>
    <row r="358" spans="1:17" x14ac:dyDescent="0.25">
      <c r="A358" s="45" t="s">
        <v>320</v>
      </c>
      <c r="B358" s="127"/>
      <c r="D358" s="128" t="str">
        <f t="shared" si="12"/>
        <v>No</v>
      </c>
      <c r="E358" s="128">
        <v>0</v>
      </c>
      <c r="F358" s="128">
        <v>0</v>
      </c>
      <c r="G358" s="128">
        <v>0</v>
      </c>
      <c r="H358" s="158">
        <v>0</v>
      </c>
    </row>
    <row r="359" spans="1:17" x14ac:dyDescent="0.25">
      <c r="A359" s="45" t="s">
        <v>321</v>
      </c>
      <c r="B359" s="127"/>
      <c r="D359" s="128" t="str">
        <f t="shared" si="12"/>
        <v>No</v>
      </c>
      <c r="E359" s="128">
        <v>0</v>
      </c>
      <c r="F359" s="128">
        <v>0</v>
      </c>
      <c r="G359" s="128">
        <v>0</v>
      </c>
      <c r="H359" s="158">
        <v>0</v>
      </c>
      <c r="K359" s="160"/>
      <c r="N359" s="160"/>
      <c r="Q359" s="160"/>
    </row>
    <row r="360" spans="1:17" x14ac:dyDescent="0.25">
      <c r="A360" s="126" t="s">
        <v>322</v>
      </c>
      <c r="B360" s="127"/>
      <c r="C360" s="127">
        <v>2017</v>
      </c>
      <c r="D360" s="198" t="s">
        <v>8</v>
      </c>
      <c r="E360" s="128">
        <v>0.62170000000000003</v>
      </c>
      <c r="F360" s="128">
        <v>0.62170000000000003</v>
      </c>
      <c r="G360" s="128">
        <v>0</v>
      </c>
      <c r="H360" s="158">
        <v>0</v>
      </c>
      <c r="J360" s="16" t="s">
        <v>322</v>
      </c>
    </row>
    <row r="361" spans="1:17" x14ac:dyDescent="0.25">
      <c r="A361" s="45" t="s">
        <v>323</v>
      </c>
      <c r="B361" s="127"/>
      <c r="D361" s="128" t="str">
        <f t="shared" ref="D361:D392" si="13">IF(J361&gt;0,"Yes","No")</f>
        <v>No</v>
      </c>
      <c r="E361" s="128">
        <v>0</v>
      </c>
      <c r="F361" s="128">
        <v>0</v>
      </c>
      <c r="G361" s="128">
        <v>0</v>
      </c>
      <c r="H361" s="158">
        <v>0</v>
      </c>
    </row>
    <row r="362" spans="1:17" x14ac:dyDescent="0.25">
      <c r="A362" s="45" t="s">
        <v>324</v>
      </c>
      <c r="B362" s="127"/>
      <c r="D362" s="128" t="str">
        <f t="shared" si="13"/>
        <v>No</v>
      </c>
      <c r="E362" s="128">
        <v>0</v>
      </c>
      <c r="F362" s="128">
        <v>0</v>
      </c>
      <c r="G362" s="128">
        <v>0</v>
      </c>
      <c r="H362" s="158">
        <v>0</v>
      </c>
    </row>
    <row r="363" spans="1:17" x14ac:dyDescent="0.25">
      <c r="A363" s="45" t="s">
        <v>325</v>
      </c>
      <c r="B363" s="127"/>
      <c r="D363" s="128" t="str">
        <f t="shared" si="13"/>
        <v>No</v>
      </c>
      <c r="E363" s="128">
        <v>0</v>
      </c>
      <c r="F363" s="128">
        <v>0</v>
      </c>
      <c r="G363" s="128">
        <v>0</v>
      </c>
      <c r="H363" s="158">
        <v>0</v>
      </c>
    </row>
    <row r="364" spans="1:17" x14ac:dyDescent="0.25">
      <c r="A364" s="45" t="s">
        <v>326</v>
      </c>
      <c r="B364" s="127"/>
      <c r="D364" s="128" t="str">
        <f t="shared" si="13"/>
        <v>No</v>
      </c>
      <c r="E364" s="128">
        <v>0</v>
      </c>
      <c r="F364" s="128">
        <v>0</v>
      </c>
      <c r="G364" s="128">
        <v>0</v>
      </c>
      <c r="H364" s="158">
        <v>0</v>
      </c>
    </row>
    <row r="365" spans="1:17" x14ac:dyDescent="0.25">
      <c r="A365" s="45" t="s">
        <v>327</v>
      </c>
      <c r="B365" s="127"/>
      <c r="D365" s="128" t="str">
        <f t="shared" si="13"/>
        <v>No</v>
      </c>
      <c r="E365" s="128">
        <v>0</v>
      </c>
      <c r="F365" s="128">
        <v>0</v>
      </c>
      <c r="G365" s="128">
        <v>0</v>
      </c>
      <c r="H365" s="158">
        <v>0</v>
      </c>
    </row>
    <row r="366" spans="1:17" x14ac:dyDescent="0.25">
      <c r="A366" s="45" t="s">
        <v>328</v>
      </c>
      <c r="B366" s="127"/>
      <c r="D366" s="128" t="str">
        <f t="shared" si="13"/>
        <v>No</v>
      </c>
      <c r="E366" s="128">
        <v>0</v>
      </c>
      <c r="F366" s="128">
        <v>0</v>
      </c>
      <c r="G366" s="128">
        <v>0</v>
      </c>
      <c r="H366" s="158">
        <v>0</v>
      </c>
    </row>
    <row r="367" spans="1:17" x14ac:dyDescent="0.25">
      <c r="A367" s="45" t="s">
        <v>544</v>
      </c>
      <c r="B367" s="127"/>
      <c r="D367" s="128" t="str">
        <f t="shared" si="13"/>
        <v>No</v>
      </c>
      <c r="E367" s="128">
        <v>0</v>
      </c>
      <c r="F367" s="128">
        <v>0</v>
      </c>
      <c r="G367" s="128">
        <v>0</v>
      </c>
      <c r="H367" s="158">
        <v>0</v>
      </c>
    </row>
    <row r="368" spans="1:17" x14ac:dyDescent="0.25">
      <c r="A368" s="45" t="s">
        <v>329</v>
      </c>
      <c r="B368" s="127"/>
      <c r="D368" s="128" t="str">
        <f t="shared" si="13"/>
        <v>No</v>
      </c>
      <c r="E368" s="128">
        <v>0</v>
      </c>
      <c r="F368" s="128">
        <v>0</v>
      </c>
      <c r="G368" s="128">
        <v>0</v>
      </c>
      <c r="H368" s="158">
        <v>0</v>
      </c>
    </row>
    <row r="369" spans="1:17" x14ac:dyDescent="0.25">
      <c r="A369" s="45" t="s">
        <v>330</v>
      </c>
      <c r="B369" s="127"/>
      <c r="D369" s="128" t="str">
        <f t="shared" si="13"/>
        <v>No</v>
      </c>
      <c r="E369" s="128">
        <v>0</v>
      </c>
      <c r="F369" s="128">
        <v>0</v>
      </c>
      <c r="G369" s="128">
        <v>0</v>
      </c>
      <c r="H369" s="158">
        <v>0</v>
      </c>
    </row>
    <row r="370" spans="1:17" x14ac:dyDescent="0.25">
      <c r="A370" s="45" t="s">
        <v>331</v>
      </c>
      <c r="B370" s="127"/>
      <c r="D370" s="128" t="str">
        <f t="shared" si="13"/>
        <v>No</v>
      </c>
      <c r="E370" s="128">
        <v>0</v>
      </c>
      <c r="F370" s="128">
        <v>0</v>
      </c>
      <c r="G370" s="128">
        <v>0</v>
      </c>
      <c r="H370" s="158">
        <v>0</v>
      </c>
      <c r="K370" s="160"/>
      <c r="N370" s="160"/>
      <c r="Q370" s="160"/>
    </row>
    <row r="371" spans="1:17" x14ac:dyDescent="0.25">
      <c r="A371" s="126" t="s">
        <v>332</v>
      </c>
      <c r="B371" s="127" t="s">
        <v>942</v>
      </c>
      <c r="C371" s="127">
        <v>2015</v>
      </c>
      <c r="D371" s="128" t="str">
        <f t="shared" si="13"/>
        <v>Yes</v>
      </c>
      <c r="E371" s="128">
        <v>0.86439999999999995</v>
      </c>
      <c r="F371" s="128">
        <v>0.86439999999999995</v>
      </c>
      <c r="G371" s="128">
        <v>0.86439999999999995</v>
      </c>
      <c r="H371" s="158">
        <v>0.86439999999999995</v>
      </c>
      <c r="J371" s="16" t="s">
        <v>332</v>
      </c>
      <c r="K371" s="160"/>
      <c r="N371" s="160"/>
      <c r="Q371" s="160"/>
    </row>
    <row r="372" spans="1:17" x14ac:dyDescent="0.25">
      <c r="A372" s="126" t="s">
        <v>333</v>
      </c>
      <c r="B372" s="127" t="s">
        <v>943</v>
      </c>
      <c r="C372" s="127">
        <v>2016</v>
      </c>
      <c r="D372" s="128" t="str">
        <f t="shared" si="13"/>
        <v>Yes</v>
      </c>
      <c r="E372" s="128">
        <v>0.96599999999999997</v>
      </c>
      <c r="F372" s="128">
        <v>0.96599999999999997</v>
      </c>
      <c r="G372" s="128">
        <v>0.96599999999999997</v>
      </c>
      <c r="H372" s="158">
        <v>0.96599999999999997</v>
      </c>
      <c r="J372" s="16" t="s">
        <v>333</v>
      </c>
      <c r="K372" s="160"/>
      <c r="N372" s="160"/>
      <c r="Q372" s="160"/>
    </row>
    <row r="373" spans="1:17" x14ac:dyDescent="0.25">
      <c r="A373" s="126" t="s">
        <v>334</v>
      </c>
      <c r="B373" s="127" t="s">
        <v>944</v>
      </c>
      <c r="C373" s="127">
        <v>2015</v>
      </c>
      <c r="D373" s="128" t="str">
        <f t="shared" si="13"/>
        <v>Yes</v>
      </c>
      <c r="E373" s="128">
        <v>0.91049999999999998</v>
      </c>
      <c r="F373" s="128">
        <v>0</v>
      </c>
      <c r="G373" s="128">
        <v>1.1029</v>
      </c>
      <c r="H373" s="158">
        <v>1.1029</v>
      </c>
      <c r="J373" s="16" t="s">
        <v>334</v>
      </c>
    </row>
    <row r="374" spans="1:17" x14ac:dyDescent="0.25">
      <c r="A374" s="45" t="s">
        <v>545</v>
      </c>
      <c r="B374" s="127" t="s">
        <v>945</v>
      </c>
      <c r="D374" s="128" t="str">
        <f t="shared" si="13"/>
        <v>No</v>
      </c>
      <c r="E374" s="128">
        <v>0</v>
      </c>
      <c r="F374" s="128">
        <v>0</v>
      </c>
      <c r="G374" s="128">
        <v>0.4546</v>
      </c>
      <c r="H374" s="158">
        <v>0.4546</v>
      </c>
    </row>
    <row r="375" spans="1:17" x14ac:dyDescent="0.25">
      <c r="A375" s="45" t="s">
        <v>335</v>
      </c>
      <c r="B375" s="127"/>
      <c r="D375" s="128" t="str">
        <f t="shared" si="13"/>
        <v>No</v>
      </c>
      <c r="E375" s="128">
        <v>0</v>
      </c>
      <c r="F375" s="128">
        <v>0</v>
      </c>
      <c r="G375" s="128">
        <v>0</v>
      </c>
      <c r="H375" s="158">
        <v>0</v>
      </c>
      <c r="K375" s="160"/>
      <c r="N375" s="160"/>
      <c r="Q375" s="160"/>
    </row>
    <row r="376" spans="1:17" x14ac:dyDescent="0.25">
      <c r="A376" s="126" t="s">
        <v>336</v>
      </c>
      <c r="B376" s="127" t="s">
        <v>947</v>
      </c>
      <c r="C376" s="127">
        <v>2015</v>
      </c>
      <c r="D376" s="128" t="str">
        <f t="shared" si="13"/>
        <v>Yes</v>
      </c>
      <c r="E376" s="128">
        <v>0.69779999999999998</v>
      </c>
      <c r="F376" s="128">
        <v>0.69779999999999998</v>
      </c>
      <c r="G376" s="128">
        <v>0.69779999999999998</v>
      </c>
      <c r="H376" s="158">
        <v>0.69779999999999998</v>
      </c>
      <c r="J376" s="16" t="s">
        <v>336</v>
      </c>
    </row>
    <row r="377" spans="1:17" x14ac:dyDescent="0.25">
      <c r="A377" s="45" t="s">
        <v>337</v>
      </c>
      <c r="B377" s="127"/>
      <c r="D377" s="128" t="str">
        <f t="shared" si="13"/>
        <v>No</v>
      </c>
      <c r="E377" s="128">
        <v>0</v>
      </c>
      <c r="F377" s="128">
        <v>0</v>
      </c>
      <c r="G377" s="128">
        <v>0</v>
      </c>
      <c r="H377" s="158">
        <v>0</v>
      </c>
      <c r="K377" s="160"/>
      <c r="N377" s="160"/>
      <c r="Q377" s="160"/>
    </row>
    <row r="378" spans="1:17" x14ac:dyDescent="0.25">
      <c r="A378" s="126" t="s">
        <v>338</v>
      </c>
      <c r="B378" s="127" t="s">
        <v>949</v>
      </c>
      <c r="C378" s="127">
        <v>2015</v>
      </c>
      <c r="D378" s="128" t="str">
        <f t="shared" si="13"/>
        <v>Yes</v>
      </c>
      <c r="E378" s="128">
        <v>0.77810000000000001</v>
      </c>
      <c r="F378" s="128">
        <v>0.77810000000000001</v>
      </c>
      <c r="G378" s="128">
        <v>0.77810000000000001</v>
      </c>
      <c r="H378" s="158">
        <v>0.77810000000000001</v>
      </c>
      <c r="J378" s="16" t="s">
        <v>338</v>
      </c>
    </row>
    <row r="379" spans="1:17" x14ac:dyDescent="0.25">
      <c r="A379" s="45" t="s">
        <v>339</v>
      </c>
      <c r="B379" s="127"/>
      <c r="D379" s="128" t="str">
        <f t="shared" si="13"/>
        <v>No</v>
      </c>
      <c r="E379" s="128">
        <v>0</v>
      </c>
      <c r="F379" s="128">
        <v>0</v>
      </c>
      <c r="G379" s="128">
        <v>0</v>
      </c>
      <c r="H379" s="158">
        <v>0</v>
      </c>
    </row>
    <row r="380" spans="1:17" x14ac:dyDescent="0.25">
      <c r="A380" s="45" t="s">
        <v>546</v>
      </c>
      <c r="B380" s="127"/>
      <c r="D380" s="128" t="str">
        <f t="shared" si="13"/>
        <v>No</v>
      </c>
      <c r="E380" s="128">
        <v>0</v>
      </c>
      <c r="F380" s="128">
        <v>0</v>
      </c>
      <c r="G380" s="128">
        <v>0</v>
      </c>
      <c r="H380" s="158">
        <v>0</v>
      </c>
    </row>
    <row r="381" spans="1:17" x14ac:dyDescent="0.25">
      <c r="A381" s="45" t="s">
        <v>340</v>
      </c>
      <c r="B381" s="127"/>
      <c r="D381" s="128" t="str">
        <f t="shared" si="13"/>
        <v>No</v>
      </c>
      <c r="E381" s="128">
        <v>0</v>
      </c>
      <c r="F381" s="128">
        <v>0</v>
      </c>
      <c r="G381" s="128">
        <v>0</v>
      </c>
      <c r="H381" s="158">
        <v>0</v>
      </c>
    </row>
    <row r="382" spans="1:17" x14ac:dyDescent="0.25">
      <c r="A382" s="45" t="s">
        <v>341</v>
      </c>
      <c r="B382" s="127"/>
      <c r="D382" s="128" t="str">
        <f t="shared" si="13"/>
        <v>No</v>
      </c>
      <c r="E382" s="128">
        <v>0</v>
      </c>
      <c r="F382" s="128">
        <v>0</v>
      </c>
      <c r="G382" s="128">
        <v>0</v>
      </c>
      <c r="H382" s="158">
        <v>0</v>
      </c>
    </row>
    <row r="383" spans="1:17" x14ac:dyDescent="0.25">
      <c r="A383" s="45" t="s">
        <v>342</v>
      </c>
      <c r="B383" s="127"/>
      <c r="D383" s="128" t="str">
        <f t="shared" si="13"/>
        <v>No</v>
      </c>
      <c r="E383" s="128">
        <v>0</v>
      </c>
      <c r="F383" s="128">
        <v>0</v>
      </c>
      <c r="G383" s="128">
        <v>0</v>
      </c>
      <c r="H383" s="158">
        <v>0</v>
      </c>
    </row>
    <row r="384" spans="1:17" x14ac:dyDescent="0.25">
      <c r="A384" s="45" t="s">
        <v>343</v>
      </c>
      <c r="B384" s="127"/>
      <c r="D384" s="128" t="str">
        <f t="shared" si="13"/>
        <v>No</v>
      </c>
      <c r="E384" s="128">
        <v>0</v>
      </c>
      <c r="F384" s="128">
        <v>0</v>
      </c>
      <c r="G384" s="128">
        <v>0</v>
      </c>
      <c r="H384" s="158">
        <v>0</v>
      </c>
      <c r="K384" s="160"/>
      <c r="N384" s="160"/>
      <c r="Q384" s="160"/>
    </row>
    <row r="385" spans="1:17" x14ac:dyDescent="0.25">
      <c r="A385" s="126" t="s">
        <v>547</v>
      </c>
      <c r="B385" s="127" t="s">
        <v>956</v>
      </c>
      <c r="C385" s="127">
        <v>2015</v>
      </c>
      <c r="D385" s="128" t="str">
        <f t="shared" si="13"/>
        <v>Yes</v>
      </c>
      <c r="E385" s="128">
        <v>0.76490000000000002</v>
      </c>
      <c r="F385" s="128">
        <v>0.76490000000000002</v>
      </c>
      <c r="G385" s="128">
        <v>0.76490000000000002</v>
      </c>
      <c r="H385" s="158">
        <v>0.76490000000000002</v>
      </c>
      <c r="J385" s="16" t="s">
        <v>547</v>
      </c>
    </row>
    <row r="386" spans="1:17" x14ac:dyDescent="0.25">
      <c r="A386" s="126" t="s">
        <v>344</v>
      </c>
      <c r="B386" s="127"/>
      <c r="C386" s="127">
        <v>2015</v>
      </c>
      <c r="D386" s="128" t="str">
        <f t="shared" si="13"/>
        <v>No</v>
      </c>
      <c r="E386" s="128">
        <v>0</v>
      </c>
      <c r="F386" s="128">
        <v>0</v>
      </c>
      <c r="G386" s="128">
        <v>0</v>
      </c>
      <c r="H386" s="158">
        <v>0</v>
      </c>
    </row>
    <row r="387" spans="1:17" x14ac:dyDescent="0.25">
      <c r="A387" s="45" t="s">
        <v>345</v>
      </c>
      <c r="B387" s="127"/>
      <c r="D387" s="128" t="str">
        <f t="shared" si="13"/>
        <v>No</v>
      </c>
      <c r="E387" s="128">
        <v>0</v>
      </c>
      <c r="F387" s="128">
        <v>0.61450000000000005</v>
      </c>
      <c r="G387" s="128">
        <v>0</v>
      </c>
      <c r="H387" s="158">
        <v>0</v>
      </c>
    </row>
    <row r="388" spans="1:17" x14ac:dyDescent="0.25">
      <c r="A388" s="45" t="s">
        <v>346</v>
      </c>
      <c r="B388" s="127"/>
      <c r="D388" s="128" t="str">
        <f t="shared" si="13"/>
        <v>No</v>
      </c>
      <c r="E388" s="128">
        <v>0</v>
      </c>
      <c r="F388" s="128">
        <v>0</v>
      </c>
      <c r="G388" s="128">
        <v>0</v>
      </c>
      <c r="H388" s="158">
        <v>0</v>
      </c>
    </row>
    <row r="389" spans="1:17" x14ac:dyDescent="0.25">
      <c r="A389" s="45" t="s">
        <v>347</v>
      </c>
      <c r="B389" s="127"/>
      <c r="D389" s="128" t="str">
        <f t="shared" si="13"/>
        <v>No</v>
      </c>
      <c r="E389" s="128">
        <v>0</v>
      </c>
      <c r="F389" s="128">
        <v>0</v>
      </c>
      <c r="G389" s="128">
        <v>0</v>
      </c>
      <c r="H389" s="158">
        <v>0</v>
      </c>
    </row>
    <row r="390" spans="1:17" x14ac:dyDescent="0.25">
      <c r="A390" s="45" t="s">
        <v>548</v>
      </c>
      <c r="B390" s="127"/>
      <c r="D390" s="128" t="str">
        <f t="shared" si="13"/>
        <v>No</v>
      </c>
      <c r="E390" s="128">
        <v>0</v>
      </c>
      <c r="F390" s="128">
        <v>0</v>
      </c>
      <c r="G390" s="128">
        <v>0</v>
      </c>
      <c r="H390" s="158">
        <v>0</v>
      </c>
    </row>
    <row r="391" spans="1:17" x14ac:dyDescent="0.25">
      <c r="A391" s="45" t="s">
        <v>348</v>
      </c>
      <c r="B391" s="127"/>
      <c r="D391" s="128" t="str">
        <f t="shared" si="13"/>
        <v>No</v>
      </c>
      <c r="E391" s="128">
        <v>0</v>
      </c>
      <c r="F391" s="128">
        <v>0</v>
      </c>
      <c r="G391" s="128">
        <v>0</v>
      </c>
      <c r="H391" s="158">
        <v>0</v>
      </c>
    </row>
    <row r="392" spans="1:17" x14ac:dyDescent="0.25">
      <c r="A392" s="45" t="s">
        <v>349</v>
      </c>
      <c r="B392" s="127"/>
      <c r="D392" s="128" t="str">
        <f t="shared" si="13"/>
        <v>No</v>
      </c>
      <c r="E392" s="128">
        <v>0</v>
      </c>
      <c r="F392" s="128">
        <v>0</v>
      </c>
      <c r="G392" s="128">
        <v>0</v>
      </c>
      <c r="H392" s="158">
        <v>0</v>
      </c>
    </row>
    <row r="393" spans="1:17" x14ac:dyDescent="0.25">
      <c r="A393" s="45" t="s">
        <v>549</v>
      </c>
      <c r="B393" s="127"/>
      <c r="D393" s="128" t="str">
        <f t="shared" ref="D393:D424" si="14">IF(J393&gt;0,"Yes","No")</f>
        <v>No</v>
      </c>
      <c r="E393" s="128">
        <v>0</v>
      </c>
      <c r="F393" s="128">
        <v>0</v>
      </c>
      <c r="G393" s="128">
        <v>0</v>
      </c>
      <c r="H393" s="158">
        <v>0</v>
      </c>
    </row>
    <row r="394" spans="1:17" x14ac:dyDescent="0.25">
      <c r="A394" s="45" t="s">
        <v>350</v>
      </c>
      <c r="B394" s="127"/>
      <c r="D394" s="128" t="str">
        <f t="shared" si="14"/>
        <v>No</v>
      </c>
      <c r="E394" s="128">
        <v>0</v>
      </c>
      <c r="F394" s="128">
        <v>0</v>
      </c>
      <c r="G394" s="128">
        <v>0</v>
      </c>
      <c r="H394" s="158">
        <v>0</v>
      </c>
    </row>
    <row r="395" spans="1:17" x14ac:dyDescent="0.25">
      <c r="A395" s="45" t="s">
        <v>351</v>
      </c>
      <c r="B395" s="127"/>
      <c r="D395" s="128" t="str">
        <f t="shared" si="14"/>
        <v>No</v>
      </c>
      <c r="E395" s="128">
        <v>0</v>
      </c>
      <c r="F395" s="128">
        <v>0</v>
      </c>
      <c r="G395" s="128">
        <v>0</v>
      </c>
      <c r="H395" s="158">
        <v>0</v>
      </c>
    </row>
    <row r="396" spans="1:17" x14ac:dyDescent="0.25">
      <c r="A396" s="45" t="s">
        <v>352</v>
      </c>
      <c r="B396" s="127"/>
      <c r="D396" s="128" t="str">
        <f t="shared" si="14"/>
        <v>No</v>
      </c>
      <c r="E396" s="128">
        <v>0</v>
      </c>
      <c r="F396" s="128">
        <v>0</v>
      </c>
      <c r="G396" s="128">
        <v>0</v>
      </c>
      <c r="H396" s="158">
        <v>0</v>
      </c>
    </row>
    <row r="397" spans="1:17" x14ac:dyDescent="0.25">
      <c r="A397" s="45" t="s">
        <v>353</v>
      </c>
      <c r="B397" s="127"/>
      <c r="D397" s="128" t="str">
        <f t="shared" si="14"/>
        <v>No</v>
      </c>
      <c r="E397" s="128">
        <v>0</v>
      </c>
      <c r="F397" s="128">
        <v>0</v>
      </c>
      <c r="G397" s="128">
        <v>0</v>
      </c>
      <c r="H397" s="158">
        <v>0</v>
      </c>
    </row>
    <row r="398" spans="1:17" x14ac:dyDescent="0.25">
      <c r="A398" s="45" t="s">
        <v>354</v>
      </c>
      <c r="B398" s="127"/>
      <c r="D398" s="128" t="str">
        <f t="shared" si="14"/>
        <v>No</v>
      </c>
      <c r="E398" s="128">
        <v>0</v>
      </c>
      <c r="F398" s="128">
        <v>0</v>
      </c>
      <c r="G398" s="128">
        <v>0</v>
      </c>
      <c r="H398" s="158">
        <v>0</v>
      </c>
    </row>
    <row r="399" spans="1:17" x14ac:dyDescent="0.25">
      <c r="A399" s="45" t="s">
        <v>355</v>
      </c>
      <c r="B399" s="127"/>
      <c r="D399" s="128" t="str">
        <f t="shared" si="14"/>
        <v>No</v>
      </c>
      <c r="E399" s="128">
        <v>0</v>
      </c>
      <c r="F399" s="128">
        <v>0</v>
      </c>
      <c r="G399" s="128">
        <v>0</v>
      </c>
      <c r="H399" s="158">
        <v>0</v>
      </c>
      <c r="K399" s="160"/>
      <c r="N399" s="160"/>
      <c r="Q399" s="160"/>
    </row>
    <row r="400" spans="1:17" x14ac:dyDescent="0.25">
      <c r="A400" s="126" t="s">
        <v>356</v>
      </c>
      <c r="B400" s="127" t="s">
        <v>971</v>
      </c>
      <c r="C400" s="127">
        <v>2015</v>
      </c>
      <c r="D400" s="128" t="str">
        <f t="shared" si="14"/>
        <v>Yes</v>
      </c>
      <c r="E400" s="128">
        <v>0.70989999999999998</v>
      </c>
      <c r="F400" s="128">
        <v>0</v>
      </c>
      <c r="G400" s="128">
        <v>1.0569</v>
      </c>
      <c r="H400" s="158">
        <v>1.0569</v>
      </c>
      <c r="J400" s="16" t="s">
        <v>356</v>
      </c>
    </row>
    <row r="401" spans="1:17" x14ac:dyDescent="0.25">
      <c r="A401" s="45" t="s">
        <v>357</v>
      </c>
      <c r="B401" s="127"/>
      <c r="D401" s="128" t="str">
        <f t="shared" si="14"/>
        <v>No</v>
      </c>
      <c r="E401" s="128">
        <v>0</v>
      </c>
      <c r="F401" s="128">
        <v>0</v>
      </c>
      <c r="G401" s="128">
        <v>0</v>
      </c>
      <c r="H401" s="158">
        <v>0</v>
      </c>
      <c r="K401" s="160"/>
      <c r="N401" s="160"/>
      <c r="Q401" s="160"/>
    </row>
    <row r="402" spans="1:17" x14ac:dyDescent="0.25">
      <c r="A402" s="126" t="s">
        <v>358</v>
      </c>
      <c r="B402" s="127" t="s">
        <v>973</v>
      </c>
      <c r="C402" s="127">
        <v>2015</v>
      </c>
      <c r="D402" s="128" t="str">
        <f t="shared" si="14"/>
        <v>Yes</v>
      </c>
      <c r="E402" s="128">
        <v>0.95650000000000002</v>
      </c>
      <c r="F402" s="128">
        <v>0.95650000000000002</v>
      </c>
      <c r="G402" s="128">
        <v>0.95650000000000002</v>
      </c>
      <c r="H402" s="158">
        <v>0.95650000000000002</v>
      </c>
      <c r="J402" s="16" t="s">
        <v>358</v>
      </c>
    </row>
    <row r="403" spans="1:17" x14ac:dyDescent="0.25">
      <c r="A403" s="45" t="s">
        <v>359</v>
      </c>
      <c r="B403" s="127"/>
      <c r="D403" s="128" t="str">
        <f t="shared" si="14"/>
        <v>No</v>
      </c>
      <c r="E403" s="128">
        <v>0</v>
      </c>
      <c r="F403" s="128">
        <v>0</v>
      </c>
      <c r="G403" s="128">
        <v>0</v>
      </c>
      <c r="H403" s="158">
        <v>0</v>
      </c>
    </row>
    <row r="404" spans="1:17" x14ac:dyDescent="0.25">
      <c r="A404" s="45" t="s">
        <v>360</v>
      </c>
      <c r="B404" s="127"/>
      <c r="D404" s="128" t="str">
        <f t="shared" si="14"/>
        <v>No</v>
      </c>
      <c r="E404" s="128">
        <v>0</v>
      </c>
      <c r="F404" s="128">
        <v>0</v>
      </c>
      <c r="G404" s="128">
        <v>0</v>
      </c>
      <c r="H404" s="158">
        <v>0</v>
      </c>
      <c r="K404" s="160"/>
      <c r="N404" s="160"/>
      <c r="Q404" s="160"/>
    </row>
    <row r="405" spans="1:17" x14ac:dyDescent="0.25">
      <c r="A405" s="153" t="s">
        <v>550</v>
      </c>
      <c r="B405" s="127"/>
      <c r="C405" s="154"/>
      <c r="D405" s="155" t="str">
        <f t="shared" si="14"/>
        <v>No</v>
      </c>
      <c r="E405" s="128">
        <v>0.64800000000000002</v>
      </c>
      <c r="F405" s="128">
        <v>0.64800000000000002</v>
      </c>
      <c r="G405" s="128">
        <v>0</v>
      </c>
      <c r="H405" s="158">
        <v>0</v>
      </c>
      <c r="K405" s="160"/>
      <c r="N405" s="160"/>
      <c r="Q405" s="160"/>
    </row>
    <row r="406" spans="1:17" x14ac:dyDescent="0.25">
      <c r="A406" s="126" t="s">
        <v>361</v>
      </c>
      <c r="B406" s="127" t="s">
        <v>977</v>
      </c>
      <c r="C406" s="127">
        <v>2015</v>
      </c>
      <c r="D406" s="128" t="str">
        <f t="shared" si="14"/>
        <v>Yes</v>
      </c>
      <c r="E406" s="128">
        <v>0.7117</v>
      </c>
      <c r="F406" s="128">
        <v>0.7117</v>
      </c>
      <c r="G406" s="128">
        <v>0.7117</v>
      </c>
      <c r="H406" s="158">
        <v>0.7117</v>
      </c>
      <c r="J406" s="16" t="s">
        <v>361</v>
      </c>
    </row>
    <row r="407" spans="1:17" x14ac:dyDescent="0.25">
      <c r="A407" s="45" t="s">
        <v>362</v>
      </c>
      <c r="B407" s="127"/>
      <c r="D407" s="128" t="str">
        <f t="shared" si="14"/>
        <v>No</v>
      </c>
      <c r="E407" s="128">
        <v>0</v>
      </c>
      <c r="F407" s="128">
        <v>0</v>
      </c>
      <c r="G407" s="128">
        <v>0</v>
      </c>
      <c r="H407" s="158">
        <v>0</v>
      </c>
    </row>
    <row r="408" spans="1:17" x14ac:dyDescent="0.25">
      <c r="A408" s="45" t="s">
        <v>363</v>
      </c>
      <c r="B408" s="127" t="s">
        <v>979</v>
      </c>
      <c r="D408" s="128" t="str">
        <f t="shared" si="14"/>
        <v>No</v>
      </c>
      <c r="E408" s="128">
        <v>0</v>
      </c>
      <c r="F408" s="128">
        <v>0</v>
      </c>
      <c r="G408" s="128">
        <v>0.44400000000000001</v>
      </c>
      <c r="H408" s="158">
        <v>0.44400000000000001</v>
      </c>
    </row>
    <row r="409" spans="1:17" x14ac:dyDescent="0.25">
      <c r="A409" s="45" t="s">
        <v>364</v>
      </c>
      <c r="B409" s="127"/>
      <c r="D409" s="128" t="str">
        <f t="shared" si="14"/>
        <v>No</v>
      </c>
      <c r="E409" s="128">
        <v>0</v>
      </c>
      <c r="F409" s="128">
        <v>0</v>
      </c>
      <c r="G409" s="128">
        <v>0</v>
      </c>
      <c r="H409" s="158">
        <v>0</v>
      </c>
      <c r="K409" s="160"/>
      <c r="N409" s="160"/>
      <c r="Q409" s="160"/>
    </row>
    <row r="410" spans="1:17" x14ac:dyDescent="0.25">
      <c r="A410" s="126" t="s">
        <v>365</v>
      </c>
      <c r="B410" s="127" t="s">
        <v>981</v>
      </c>
      <c r="C410" s="127">
        <v>2017</v>
      </c>
      <c r="D410" s="128" t="str">
        <f t="shared" si="14"/>
        <v>Yes</v>
      </c>
      <c r="E410" s="128">
        <v>0.6079</v>
      </c>
      <c r="F410" s="128">
        <v>0</v>
      </c>
      <c r="G410" s="128">
        <v>0.39119999999999999</v>
      </c>
      <c r="H410" s="158">
        <v>0.39119999999999999</v>
      </c>
      <c r="J410" s="16" t="s">
        <v>365</v>
      </c>
    </row>
    <row r="411" spans="1:17" x14ac:dyDescent="0.25">
      <c r="A411" s="45" t="s">
        <v>366</v>
      </c>
      <c r="B411" s="127"/>
      <c r="D411" s="128" t="str">
        <f t="shared" si="14"/>
        <v>No</v>
      </c>
      <c r="E411" s="128">
        <v>0</v>
      </c>
      <c r="F411" s="128">
        <v>0</v>
      </c>
      <c r="G411" s="128">
        <v>0</v>
      </c>
      <c r="H411" s="158">
        <v>0</v>
      </c>
    </row>
    <row r="412" spans="1:17" x14ac:dyDescent="0.25">
      <c r="A412" s="45" t="s">
        <v>367</v>
      </c>
      <c r="B412" s="127"/>
      <c r="D412" s="128" t="str">
        <f t="shared" si="14"/>
        <v>No</v>
      </c>
      <c r="E412" s="128">
        <v>0</v>
      </c>
      <c r="F412" s="128">
        <v>0</v>
      </c>
      <c r="G412" s="128">
        <v>0</v>
      </c>
      <c r="H412" s="158">
        <v>0</v>
      </c>
    </row>
    <row r="413" spans="1:17" x14ac:dyDescent="0.25">
      <c r="A413" s="45" t="s">
        <v>368</v>
      </c>
      <c r="B413" s="127"/>
      <c r="D413" s="128" t="str">
        <f t="shared" si="14"/>
        <v>No</v>
      </c>
      <c r="E413" s="128">
        <v>0</v>
      </c>
      <c r="F413" s="128">
        <v>0</v>
      </c>
      <c r="G413" s="128">
        <v>0</v>
      </c>
      <c r="H413" s="158">
        <v>0</v>
      </c>
    </row>
    <row r="414" spans="1:17" x14ac:dyDescent="0.25">
      <c r="A414" s="45" t="s">
        <v>369</v>
      </c>
      <c r="B414" s="127"/>
      <c r="D414" s="128" t="str">
        <f t="shared" si="14"/>
        <v>No</v>
      </c>
      <c r="E414" s="128">
        <v>0</v>
      </c>
      <c r="F414" s="128">
        <v>0</v>
      </c>
      <c r="G414" s="128">
        <v>0</v>
      </c>
      <c r="H414" s="158">
        <v>0</v>
      </c>
    </row>
    <row r="415" spans="1:17" x14ac:dyDescent="0.25">
      <c r="A415" s="45" t="s">
        <v>551</v>
      </c>
      <c r="B415" s="127"/>
      <c r="D415" s="128" t="str">
        <f t="shared" si="14"/>
        <v>No</v>
      </c>
      <c r="E415" s="128">
        <v>0</v>
      </c>
      <c r="F415" s="128">
        <v>0</v>
      </c>
      <c r="G415" s="128">
        <v>0</v>
      </c>
      <c r="H415" s="158">
        <v>0</v>
      </c>
    </row>
    <row r="416" spans="1:17" x14ac:dyDescent="0.25">
      <c r="A416" s="45" t="s">
        <v>370</v>
      </c>
      <c r="B416" s="127"/>
      <c r="D416" s="128" t="str">
        <f t="shared" si="14"/>
        <v>No</v>
      </c>
      <c r="E416" s="128">
        <v>0</v>
      </c>
      <c r="F416" s="128">
        <v>0</v>
      </c>
      <c r="G416" s="128">
        <v>0</v>
      </c>
      <c r="H416" s="158">
        <v>0</v>
      </c>
    </row>
    <row r="417" spans="1:17" x14ac:dyDescent="0.25">
      <c r="A417" s="45" t="s">
        <v>371</v>
      </c>
      <c r="B417" s="127"/>
      <c r="D417" s="128" t="str">
        <f t="shared" si="14"/>
        <v>No</v>
      </c>
      <c r="E417" s="128">
        <v>0</v>
      </c>
      <c r="F417" s="128">
        <v>0</v>
      </c>
      <c r="G417" s="128">
        <v>0</v>
      </c>
      <c r="H417" s="158">
        <v>0</v>
      </c>
    </row>
    <row r="418" spans="1:17" x14ac:dyDescent="0.25">
      <c r="A418" s="45" t="s">
        <v>372</v>
      </c>
      <c r="B418" s="127"/>
      <c r="D418" s="128" t="str">
        <f t="shared" si="14"/>
        <v>No</v>
      </c>
      <c r="E418" s="128">
        <v>0</v>
      </c>
      <c r="F418" s="128">
        <v>0</v>
      </c>
      <c r="G418" s="128">
        <v>0</v>
      </c>
      <c r="H418" s="158">
        <v>0</v>
      </c>
    </row>
    <row r="419" spans="1:17" x14ac:dyDescent="0.25">
      <c r="A419" s="45" t="s">
        <v>373</v>
      </c>
      <c r="B419" s="127"/>
      <c r="D419" s="128" t="str">
        <f t="shared" si="14"/>
        <v>No</v>
      </c>
      <c r="E419" s="128">
        <v>0</v>
      </c>
      <c r="F419" s="128">
        <v>0</v>
      </c>
      <c r="G419" s="128">
        <v>0</v>
      </c>
      <c r="H419" s="158">
        <v>0</v>
      </c>
    </row>
    <row r="420" spans="1:17" x14ac:dyDescent="0.25">
      <c r="A420" s="45" t="s">
        <v>374</v>
      </c>
      <c r="B420" s="127"/>
      <c r="D420" s="128" t="str">
        <f t="shared" si="14"/>
        <v>No</v>
      </c>
      <c r="E420" s="128">
        <v>0</v>
      </c>
      <c r="F420" s="128">
        <v>0</v>
      </c>
      <c r="G420" s="128">
        <v>0</v>
      </c>
      <c r="H420" s="158">
        <v>0</v>
      </c>
    </row>
    <row r="421" spans="1:17" x14ac:dyDescent="0.25">
      <c r="A421" s="45" t="s">
        <v>375</v>
      </c>
      <c r="B421" s="127"/>
      <c r="D421" s="128" t="str">
        <f t="shared" si="14"/>
        <v>No</v>
      </c>
      <c r="E421" s="128">
        <v>0</v>
      </c>
      <c r="F421" s="128">
        <v>0</v>
      </c>
      <c r="G421" s="128">
        <v>0</v>
      </c>
      <c r="H421" s="158">
        <v>0</v>
      </c>
    </row>
    <row r="422" spans="1:17" x14ac:dyDescent="0.25">
      <c r="A422" s="45" t="s">
        <v>376</v>
      </c>
      <c r="B422" s="127"/>
      <c r="D422" s="128" t="str">
        <f t="shared" si="14"/>
        <v>No</v>
      </c>
      <c r="E422" s="128">
        <v>0</v>
      </c>
      <c r="F422" s="128">
        <v>0</v>
      </c>
      <c r="G422" s="128">
        <v>0</v>
      </c>
      <c r="H422" s="158">
        <v>0</v>
      </c>
      <c r="K422" s="160"/>
      <c r="N422" s="160"/>
      <c r="Q422" s="160"/>
    </row>
    <row r="423" spans="1:17" x14ac:dyDescent="0.25">
      <c r="A423" s="126" t="s">
        <v>552</v>
      </c>
      <c r="B423" s="127" t="s">
        <v>994</v>
      </c>
      <c r="C423" s="127">
        <v>2016</v>
      </c>
      <c r="D423" s="128" t="str">
        <f t="shared" si="14"/>
        <v>Yes</v>
      </c>
      <c r="E423" s="128">
        <v>0.64290000000000003</v>
      </c>
      <c r="F423" s="128">
        <v>0.64290000000000003</v>
      </c>
      <c r="G423" s="128">
        <v>0.64290000000000003</v>
      </c>
      <c r="H423" s="158">
        <v>0.64290000000000003</v>
      </c>
      <c r="J423" s="16" t="s">
        <v>552</v>
      </c>
    </row>
    <row r="424" spans="1:17" x14ac:dyDescent="0.25">
      <c r="A424" s="45" t="s">
        <v>377</v>
      </c>
      <c r="B424" s="127"/>
      <c r="D424" s="128" t="str">
        <f t="shared" si="14"/>
        <v>No</v>
      </c>
      <c r="E424" s="128">
        <v>0</v>
      </c>
      <c r="F424" s="128">
        <v>0</v>
      </c>
      <c r="G424" s="128">
        <v>0</v>
      </c>
      <c r="H424" s="158">
        <v>0</v>
      </c>
    </row>
    <row r="425" spans="1:17" x14ac:dyDescent="0.25">
      <c r="A425" s="45" t="s">
        <v>378</v>
      </c>
      <c r="B425" s="127"/>
      <c r="D425" s="128" t="str">
        <f t="shared" ref="D425:D456" si="15">IF(J425&gt;0,"Yes","No")</f>
        <v>No</v>
      </c>
      <c r="E425" s="128">
        <v>0</v>
      </c>
      <c r="F425" s="128">
        <v>0</v>
      </c>
      <c r="G425" s="128">
        <v>0</v>
      </c>
      <c r="H425" s="158">
        <v>0</v>
      </c>
    </row>
    <row r="426" spans="1:17" x14ac:dyDescent="0.25">
      <c r="A426" s="45" t="s">
        <v>379</v>
      </c>
      <c r="B426" s="127"/>
      <c r="D426" s="128" t="str">
        <f t="shared" si="15"/>
        <v>No</v>
      </c>
      <c r="E426" s="128">
        <v>0</v>
      </c>
      <c r="F426" s="128">
        <v>0</v>
      </c>
      <c r="G426" s="128">
        <v>0</v>
      </c>
      <c r="H426" s="158">
        <v>0</v>
      </c>
    </row>
    <row r="427" spans="1:17" x14ac:dyDescent="0.25">
      <c r="A427" s="45" t="s">
        <v>380</v>
      </c>
      <c r="B427" s="127"/>
      <c r="D427" s="128" t="str">
        <f t="shared" si="15"/>
        <v>No</v>
      </c>
      <c r="E427" s="128">
        <v>0</v>
      </c>
      <c r="F427" s="128">
        <v>0</v>
      </c>
      <c r="G427" s="128">
        <v>0</v>
      </c>
      <c r="H427" s="158">
        <v>0</v>
      </c>
      <c r="K427" s="160"/>
      <c r="N427" s="160"/>
      <c r="Q427" s="160"/>
    </row>
    <row r="428" spans="1:17" x14ac:dyDescent="0.25">
      <c r="A428" s="45" t="s">
        <v>381</v>
      </c>
      <c r="B428" s="127" t="s">
        <v>999</v>
      </c>
      <c r="D428" s="128" t="str">
        <f t="shared" si="15"/>
        <v>Yes</v>
      </c>
      <c r="E428" s="128">
        <v>0.75570000000000004</v>
      </c>
      <c r="F428" s="128">
        <v>0.75570000000000004</v>
      </c>
      <c r="G428" s="128">
        <v>0.75570000000000004</v>
      </c>
      <c r="H428" s="158">
        <v>0.75570000000000004</v>
      </c>
      <c r="J428" s="16" t="s">
        <v>381</v>
      </c>
    </row>
    <row r="429" spans="1:17" x14ac:dyDescent="0.25">
      <c r="A429" s="45" t="s">
        <v>553</v>
      </c>
      <c r="B429" s="127"/>
      <c r="D429" s="128" t="str">
        <f t="shared" si="15"/>
        <v>No</v>
      </c>
      <c r="E429" s="128">
        <v>0</v>
      </c>
      <c r="F429" s="128">
        <v>0</v>
      </c>
      <c r="G429" s="128">
        <v>0</v>
      </c>
      <c r="H429" s="158">
        <v>0</v>
      </c>
      <c r="K429" s="160"/>
      <c r="N429" s="160"/>
      <c r="Q429" s="160"/>
    </row>
    <row r="430" spans="1:17" x14ac:dyDescent="0.25">
      <c r="A430" s="45" t="s">
        <v>554</v>
      </c>
      <c r="B430" s="127" t="s">
        <v>1001</v>
      </c>
      <c r="D430" s="128" t="str">
        <f t="shared" si="15"/>
        <v>Yes</v>
      </c>
      <c r="E430" s="128">
        <v>0.68140000000000001</v>
      </c>
      <c r="F430" s="128">
        <v>0.68140000000000001</v>
      </c>
      <c r="G430" s="128">
        <v>0.68140000000000001</v>
      </c>
      <c r="H430" s="158">
        <v>0.68140000000000001</v>
      </c>
      <c r="J430" s="16" t="s">
        <v>554</v>
      </c>
    </row>
    <row r="431" spans="1:17" x14ac:dyDescent="0.25">
      <c r="A431" s="45" t="s">
        <v>382</v>
      </c>
      <c r="B431" s="127"/>
      <c r="D431" s="128" t="str">
        <f t="shared" si="15"/>
        <v>No</v>
      </c>
      <c r="E431" s="128">
        <v>0</v>
      </c>
      <c r="F431" s="128">
        <v>0</v>
      </c>
      <c r="G431" s="128">
        <v>0</v>
      </c>
      <c r="H431" s="158">
        <v>0</v>
      </c>
    </row>
    <row r="432" spans="1:17" x14ac:dyDescent="0.25">
      <c r="A432" s="45" t="s">
        <v>383</v>
      </c>
      <c r="B432" s="127"/>
      <c r="D432" s="128" t="str">
        <f t="shared" si="15"/>
        <v>No</v>
      </c>
      <c r="E432" s="128">
        <v>0</v>
      </c>
      <c r="F432" s="128">
        <v>0</v>
      </c>
      <c r="G432" s="128">
        <v>0</v>
      </c>
      <c r="H432" s="158">
        <v>0</v>
      </c>
    </row>
    <row r="433" spans="1:17" x14ac:dyDescent="0.25">
      <c r="A433" s="45" t="s">
        <v>384</v>
      </c>
      <c r="B433" s="127"/>
      <c r="D433" s="128" t="str">
        <f t="shared" si="15"/>
        <v>No</v>
      </c>
      <c r="E433" s="128">
        <v>0</v>
      </c>
      <c r="F433" s="128">
        <v>0</v>
      </c>
      <c r="G433" s="128">
        <v>0</v>
      </c>
      <c r="H433" s="158">
        <v>0</v>
      </c>
    </row>
    <row r="434" spans="1:17" x14ac:dyDescent="0.25">
      <c r="A434" s="45" t="s">
        <v>385</v>
      </c>
      <c r="B434" s="127"/>
      <c r="D434" s="128" t="str">
        <f t="shared" si="15"/>
        <v>No</v>
      </c>
      <c r="E434" s="128">
        <v>0</v>
      </c>
      <c r="F434" s="128">
        <v>0</v>
      </c>
      <c r="G434" s="128">
        <v>0</v>
      </c>
      <c r="H434" s="158">
        <v>0</v>
      </c>
    </row>
    <row r="435" spans="1:17" x14ac:dyDescent="0.25">
      <c r="A435" s="45" t="s">
        <v>386</v>
      </c>
      <c r="B435" s="127"/>
      <c r="D435" s="128" t="str">
        <f t="shared" si="15"/>
        <v>No</v>
      </c>
      <c r="E435" s="128">
        <v>0</v>
      </c>
      <c r="F435" s="128">
        <v>0</v>
      </c>
      <c r="G435" s="128">
        <v>0</v>
      </c>
      <c r="H435" s="158">
        <v>0</v>
      </c>
    </row>
    <row r="436" spans="1:17" x14ac:dyDescent="0.25">
      <c r="A436" s="45" t="s">
        <v>387</v>
      </c>
      <c r="B436" s="127"/>
      <c r="D436" s="128" t="str">
        <f t="shared" si="15"/>
        <v>No</v>
      </c>
      <c r="E436" s="128">
        <v>0</v>
      </c>
      <c r="F436" s="128">
        <v>0</v>
      </c>
      <c r="G436" s="128">
        <v>0</v>
      </c>
      <c r="H436" s="158">
        <v>0</v>
      </c>
    </row>
    <row r="437" spans="1:17" x14ac:dyDescent="0.25">
      <c r="A437" s="45" t="s">
        <v>555</v>
      </c>
      <c r="B437" s="127"/>
      <c r="D437" s="128" t="str">
        <f t="shared" si="15"/>
        <v>No</v>
      </c>
      <c r="E437" s="128">
        <v>0</v>
      </c>
      <c r="F437" s="128">
        <v>0</v>
      </c>
      <c r="G437" s="128">
        <v>0</v>
      </c>
      <c r="H437" s="158">
        <v>0</v>
      </c>
    </row>
    <row r="438" spans="1:17" x14ac:dyDescent="0.25">
      <c r="A438" s="45" t="s">
        <v>388</v>
      </c>
      <c r="B438" s="127"/>
      <c r="D438" s="128" t="str">
        <f t="shared" si="15"/>
        <v>No</v>
      </c>
      <c r="E438" s="128">
        <v>0</v>
      </c>
      <c r="F438" s="128">
        <v>0</v>
      </c>
      <c r="G438" s="128">
        <v>0</v>
      </c>
      <c r="H438" s="158">
        <v>0</v>
      </c>
    </row>
    <row r="439" spans="1:17" x14ac:dyDescent="0.25">
      <c r="A439" s="45" t="s">
        <v>389</v>
      </c>
      <c r="B439" s="127"/>
      <c r="D439" s="128" t="str">
        <f t="shared" si="15"/>
        <v>No</v>
      </c>
      <c r="E439" s="128">
        <v>0</v>
      </c>
      <c r="F439" s="128">
        <v>0</v>
      </c>
      <c r="G439" s="128">
        <v>0</v>
      </c>
      <c r="H439" s="158">
        <v>0</v>
      </c>
      <c r="K439" s="160"/>
      <c r="N439" s="160"/>
      <c r="Q439" s="160"/>
    </row>
    <row r="440" spans="1:17" x14ac:dyDescent="0.25">
      <c r="A440" s="126" t="s">
        <v>390</v>
      </c>
      <c r="B440" s="127" t="s">
        <v>1011</v>
      </c>
      <c r="C440" s="127">
        <v>2015</v>
      </c>
      <c r="D440" s="128" t="str">
        <f t="shared" si="15"/>
        <v>Yes</v>
      </c>
      <c r="E440" s="128">
        <v>0.76049999999999995</v>
      </c>
      <c r="F440" s="128">
        <v>0.76049999999999995</v>
      </c>
      <c r="G440" s="128">
        <v>0.76049999999999995</v>
      </c>
      <c r="H440" s="158">
        <v>0.76049999999999995</v>
      </c>
      <c r="J440" s="16" t="s">
        <v>390</v>
      </c>
    </row>
    <row r="441" spans="1:17" x14ac:dyDescent="0.25">
      <c r="A441" s="45" t="s">
        <v>391</v>
      </c>
      <c r="B441" s="127"/>
      <c r="D441" s="128" t="str">
        <f t="shared" si="15"/>
        <v>No</v>
      </c>
      <c r="E441" s="128">
        <v>0</v>
      </c>
      <c r="F441" s="128">
        <v>0</v>
      </c>
      <c r="G441" s="128">
        <v>0</v>
      </c>
      <c r="H441" s="158">
        <v>0</v>
      </c>
    </row>
    <row r="442" spans="1:17" x14ac:dyDescent="0.25">
      <c r="A442" s="45" t="s">
        <v>392</v>
      </c>
      <c r="B442" s="127"/>
      <c r="D442" s="128" t="str">
        <f t="shared" si="15"/>
        <v>No</v>
      </c>
      <c r="E442" s="128">
        <v>0</v>
      </c>
      <c r="F442" s="128">
        <v>0</v>
      </c>
      <c r="G442" s="128">
        <v>0</v>
      </c>
      <c r="H442" s="158">
        <v>0</v>
      </c>
    </row>
    <row r="443" spans="1:17" x14ac:dyDescent="0.25">
      <c r="A443" s="45" t="s">
        <v>393</v>
      </c>
      <c r="B443" s="127"/>
      <c r="D443" s="128" t="str">
        <f t="shared" si="15"/>
        <v>No</v>
      </c>
      <c r="E443" s="128">
        <v>0</v>
      </c>
      <c r="F443" s="128">
        <v>0</v>
      </c>
      <c r="G443" s="128">
        <v>0</v>
      </c>
      <c r="H443" s="158">
        <v>0</v>
      </c>
    </row>
    <row r="444" spans="1:17" x14ac:dyDescent="0.25">
      <c r="A444" s="45" t="s">
        <v>394</v>
      </c>
      <c r="B444" s="127"/>
      <c r="D444" s="128" t="str">
        <f t="shared" si="15"/>
        <v>No</v>
      </c>
      <c r="E444" s="128">
        <v>0</v>
      </c>
      <c r="F444" s="128">
        <v>0</v>
      </c>
      <c r="G444" s="128">
        <v>0</v>
      </c>
      <c r="H444" s="158">
        <v>0</v>
      </c>
    </row>
    <row r="445" spans="1:17" x14ac:dyDescent="0.25">
      <c r="A445" s="45" t="s">
        <v>395</v>
      </c>
      <c r="B445" s="127"/>
      <c r="D445" s="128" t="str">
        <f t="shared" si="15"/>
        <v>No</v>
      </c>
      <c r="E445" s="128">
        <v>0</v>
      </c>
      <c r="F445" s="128">
        <v>0</v>
      </c>
      <c r="G445" s="128">
        <v>0</v>
      </c>
      <c r="H445" s="158">
        <v>0</v>
      </c>
      <c r="K445" s="160"/>
      <c r="N445" s="160"/>
      <c r="Q445" s="160"/>
    </row>
    <row r="446" spans="1:17" x14ac:dyDescent="0.25">
      <c r="A446" s="159" t="s">
        <v>396</v>
      </c>
      <c r="B446" s="127" t="s">
        <v>1017</v>
      </c>
      <c r="C446" s="16"/>
      <c r="D446" s="158" t="str">
        <f t="shared" si="15"/>
        <v>Yes</v>
      </c>
      <c r="E446" s="128">
        <v>0.6774</v>
      </c>
      <c r="F446" s="128">
        <v>0.67130000000000001</v>
      </c>
      <c r="G446" s="128">
        <v>0.67130000000000001</v>
      </c>
      <c r="H446" s="158">
        <v>0.67130000000000001</v>
      </c>
      <c r="J446" s="16" t="s">
        <v>396</v>
      </c>
      <c r="K446" s="160"/>
      <c r="N446" s="160"/>
      <c r="Q446" s="160"/>
    </row>
    <row r="447" spans="1:17" x14ac:dyDescent="0.25">
      <c r="A447" s="156" t="s">
        <v>397</v>
      </c>
      <c r="B447" s="127" t="s">
        <v>1018</v>
      </c>
      <c r="C447" s="157">
        <v>2015</v>
      </c>
      <c r="D447" s="158" t="str">
        <f t="shared" si="15"/>
        <v>Yes</v>
      </c>
      <c r="E447" s="128">
        <v>0.8085</v>
      </c>
      <c r="F447" s="128">
        <v>0</v>
      </c>
      <c r="G447" s="128">
        <v>1.2229000000000001</v>
      </c>
      <c r="H447" s="158">
        <v>1.2229000000000001</v>
      </c>
      <c r="J447" s="16" t="s">
        <v>397</v>
      </c>
    </row>
    <row r="448" spans="1:17" x14ac:dyDescent="0.25">
      <c r="A448" s="45" t="s">
        <v>398</v>
      </c>
      <c r="B448" s="127"/>
      <c r="D448" s="128" t="str">
        <f t="shared" si="15"/>
        <v>No</v>
      </c>
      <c r="E448" s="128">
        <v>0</v>
      </c>
      <c r="F448" s="128">
        <v>0</v>
      </c>
      <c r="G448" s="128">
        <v>0</v>
      </c>
      <c r="H448" s="158">
        <v>0</v>
      </c>
    </row>
    <row r="449" spans="1:17" x14ac:dyDescent="0.25">
      <c r="A449" s="45" t="s">
        <v>399</v>
      </c>
      <c r="B449" s="127"/>
      <c r="D449" s="128" t="str">
        <f t="shared" si="15"/>
        <v>No</v>
      </c>
      <c r="E449" s="128">
        <v>0</v>
      </c>
      <c r="F449" s="128">
        <v>0</v>
      </c>
      <c r="G449" s="128">
        <v>0</v>
      </c>
      <c r="H449" s="158">
        <v>0</v>
      </c>
    </row>
    <row r="450" spans="1:17" x14ac:dyDescent="0.25">
      <c r="A450" s="45" t="s">
        <v>400</v>
      </c>
      <c r="B450" s="127"/>
      <c r="D450" s="128" t="str">
        <f t="shared" si="15"/>
        <v>No</v>
      </c>
      <c r="E450" s="128">
        <v>0</v>
      </c>
      <c r="F450" s="128">
        <v>0</v>
      </c>
      <c r="G450" s="128">
        <v>0</v>
      </c>
      <c r="H450" s="158">
        <v>0</v>
      </c>
    </row>
    <row r="451" spans="1:17" x14ac:dyDescent="0.25">
      <c r="A451" s="45" t="s">
        <v>401</v>
      </c>
      <c r="B451" s="127"/>
      <c r="D451" s="128" t="str">
        <f t="shared" si="15"/>
        <v>No</v>
      </c>
      <c r="E451" s="128">
        <v>0</v>
      </c>
      <c r="F451" s="128">
        <v>0</v>
      </c>
      <c r="G451" s="128">
        <v>0</v>
      </c>
      <c r="H451" s="158">
        <v>0</v>
      </c>
    </row>
    <row r="452" spans="1:17" x14ac:dyDescent="0.25">
      <c r="A452" s="45" t="s">
        <v>402</v>
      </c>
      <c r="B452" s="127"/>
      <c r="D452" s="128" t="str">
        <f t="shared" si="15"/>
        <v>No</v>
      </c>
      <c r="E452" s="128">
        <v>0</v>
      </c>
      <c r="F452" s="128">
        <v>0</v>
      </c>
      <c r="G452" s="128">
        <v>0</v>
      </c>
      <c r="H452" s="158">
        <v>0</v>
      </c>
    </row>
    <row r="453" spans="1:17" x14ac:dyDescent="0.25">
      <c r="A453" s="45" t="s">
        <v>403</v>
      </c>
      <c r="B453" s="127"/>
      <c r="D453" s="128" t="str">
        <f t="shared" si="15"/>
        <v>No</v>
      </c>
      <c r="E453" s="128">
        <v>0</v>
      </c>
      <c r="F453" s="128">
        <v>0</v>
      </c>
      <c r="G453" s="128">
        <v>0</v>
      </c>
      <c r="H453" s="158">
        <v>0</v>
      </c>
    </row>
    <row r="454" spans="1:17" x14ac:dyDescent="0.25">
      <c r="A454" s="45" t="s">
        <v>404</v>
      </c>
      <c r="B454" s="127"/>
      <c r="D454" s="128" t="str">
        <f t="shared" si="15"/>
        <v>No</v>
      </c>
      <c r="E454" s="128">
        <v>0</v>
      </c>
      <c r="F454" s="128">
        <v>0</v>
      </c>
      <c r="G454" s="128">
        <v>0</v>
      </c>
      <c r="H454" s="158">
        <v>0</v>
      </c>
    </row>
    <row r="455" spans="1:17" x14ac:dyDescent="0.25">
      <c r="A455" s="45" t="s">
        <v>405</v>
      </c>
      <c r="B455" s="127"/>
      <c r="D455" s="128" t="str">
        <f t="shared" si="15"/>
        <v>No</v>
      </c>
      <c r="E455" s="128">
        <v>0</v>
      </c>
      <c r="F455" s="128">
        <v>0</v>
      </c>
      <c r="G455" s="128">
        <v>0</v>
      </c>
      <c r="H455" s="158">
        <v>0</v>
      </c>
    </row>
    <row r="456" spans="1:17" x14ac:dyDescent="0.25">
      <c r="A456" s="45" t="s">
        <v>406</v>
      </c>
      <c r="B456" s="127"/>
      <c r="D456" s="128" t="str">
        <f t="shared" si="15"/>
        <v>No</v>
      </c>
      <c r="E456" s="128">
        <v>0</v>
      </c>
      <c r="F456" s="128">
        <v>0</v>
      </c>
      <c r="G456" s="128">
        <v>0</v>
      </c>
      <c r="H456" s="158">
        <v>0</v>
      </c>
    </row>
    <row r="457" spans="1:17" x14ac:dyDescent="0.25">
      <c r="A457" s="45" t="s">
        <v>407</v>
      </c>
      <c r="B457" s="127"/>
      <c r="D457" s="128" t="str">
        <f t="shared" ref="D457:D489" si="16">IF(J457&gt;0,"Yes","No")</f>
        <v>No</v>
      </c>
      <c r="E457" s="128">
        <v>0</v>
      </c>
      <c r="F457" s="128">
        <v>0</v>
      </c>
      <c r="G457" s="128">
        <v>0</v>
      </c>
      <c r="H457" s="158">
        <v>0</v>
      </c>
      <c r="K457" s="160"/>
      <c r="N457" s="160"/>
      <c r="Q457" s="160"/>
    </row>
    <row r="458" spans="1:17" x14ac:dyDescent="0.25">
      <c r="A458" s="126" t="s">
        <v>408</v>
      </c>
      <c r="B458" s="127" t="s">
        <v>1029</v>
      </c>
      <c r="C458" s="127">
        <v>2015</v>
      </c>
      <c r="D458" s="128" t="str">
        <f t="shared" si="16"/>
        <v>Yes</v>
      </c>
      <c r="E458" s="128">
        <v>0.80789999999999995</v>
      </c>
      <c r="F458" s="128">
        <v>0.80789999999999995</v>
      </c>
      <c r="G458" s="128">
        <v>0.80789999999999995</v>
      </c>
      <c r="H458" s="158">
        <v>0.80789999999999995</v>
      </c>
      <c r="J458" s="16" t="s">
        <v>408</v>
      </c>
      <c r="K458" s="160"/>
      <c r="N458" s="160"/>
      <c r="Q458" s="160"/>
    </row>
    <row r="459" spans="1:17" x14ac:dyDescent="0.25">
      <c r="A459" s="126" t="s">
        <v>409</v>
      </c>
      <c r="B459" s="127" t="s">
        <v>1030</v>
      </c>
      <c r="C459" s="127">
        <v>2015</v>
      </c>
      <c r="D459" s="128" t="str">
        <f t="shared" si="16"/>
        <v>Yes</v>
      </c>
      <c r="E459" s="128">
        <v>0.96799999999999997</v>
      </c>
      <c r="F459" s="128">
        <v>0.96799999999999997</v>
      </c>
      <c r="G459" s="128">
        <v>0.96799999999999997</v>
      </c>
      <c r="H459" s="158">
        <v>0.96799999999999997</v>
      </c>
      <c r="J459" s="16" t="s">
        <v>409</v>
      </c>
    </row>
    <row r="460" spans="1:17" x14ac:dyDescent="0.25">
      <c r="A460" s="45" t="s">
        <v>410</v>
      </c>
      <c r="B460" s="127"/>
      <c r="D460" s="128" t="str">
        <f t="shared" si="16"/>
        <v>No</v>
      </c>
      <c r="E460" s="128">
        <v>0</v>
      </c>
      <c r="F460" s="128">
        <v>0</v>
      </c>
      <c r="G460" s="128">
        <v>0</v>
      </c>
      <c r="H460" s="158">
        <v>0</v>
      </c>
    </row>
    <row r="461" spans="1:17" x14ac:dyDescent="0.25">
      <c r="A461" s="45" t="s">
        <v>411</v>
      </c>
      <c r="B461" s="127"/>
      <c r="D461" s="128" t="str">
        <f t="shared" si="16"/>
        <v>No</v>
      </c>
      <c r="E461" s="128">
        <v>0</v>
      </c>
      <c r="F461" s="128">
        <v>0</v>
      </c>
      <c r="G461" s="128">
        <v>0</v>
      </c>
      <c r="H461" s="158">
        <v>0</v>
      </c>
      <c r="N461" s="160"/>
    </row>
    <row r="462" spans="1:17" x14ac:dyDescent="0.25">
      <c r="A462" s="126" t="s">
        <v>412</v>
      </c>
      <c r="B462" s="127" t="s">
        <v>1033</v>
      </c>
      <c r="C462" s="127">
        <v>2015</v>
      </c>
      <c r="D462" s="128" t="str">
        <f t="shared" si="16"/>
        <v>Yes</v>
      </c>
      <c r="E462" s="128">
        <v>0</v>
      </c>
      <c r="F462" s="128">
        <v>0</v>
      </c>
      <c r="G462" s="128">
        <v>1.2652000000000001</v>
      </c>
      <c r="H462" s="158">
        <v>1.2652000000000001</v>
      </c>
      <c r="J462" s="16" t="s">
        <v>412</v>
      </c>
      <c r="K462" s="160"/>
      <c r="N462" s="160"/>
      <c r="Q462" s="160"/>
    </row>
    <row r="463" spans="1:17" x14ac:dyDescent="0.25">
      <c r="A463" s="126" t="s">
        <v>413</v>
      </c>
      <c r="B463" s="127" t="s">
        <v>1034</v>
      </c>
      <c r="C463" s="127">
        <v>2015</v>
      </c>
      <c r="D463" s="128" t="str">
        <f t="shared" si="16"/>
        <v>Yes</v>
      </c>
      <c r="E463" s="128">
        <v>0.81850000000000001</v>
      </c>
      <c r="F463" s="128">
        <v>0</v>
      </c>
      <c r="G463" s="128">
        <v>1.1491</v>
      </c>
      <c r="H463" s="158">
        <v>1.1491</v>
      </c>
      <c r="J463" s="16" t="s">
        <v>413</v>
      </c>
      <c r="K463" s="160"/>
      <c r="N463" s="160"/>
    </row>
    <row r="464" spans="1:17" x14ac:dyDescent="0.25">
      <c r="A464" s="126" t="s">
        <v>414</v>
      </c>
      <c r="B464" s="127" t="s">
        <v>1035</v>
      </c>
      <c r="C464" s="127">
        <v>2015</v>
      </c>
      <c r="D464" s="128" t="str">
        <f t="shared" si="16"/>
        <v>Yes</v>
      </c>
      <c r="E464" s="128">
        <v>1.0046999999999999</v>
      </c>
      <c r="F464" s="128">
        <v>1.0046999999999999</v>
      </c>
      <c r="G464" s="128">
        <v>1.0046999999999999</v>
      </c>
      <c r="H464" s="158">
        <v>1.0046999999999999</v>
      </c>
      <c r="J464" s="16" t="s">
        <v>414</v>
      </c>
      <c r="K464" s="160"/>
      <c r="N464" s="160"/>
      <c r="Q464" s="160"/>
    </row>
    <row r="465" spans="1:17" x14ac:dyDescent="0.25">
      <c r="A465" s="126" t="s">
        <v>415</v>
      </c>
      <c r="B465" s="127" t="s">
        <v>1036</v>
      </c>
      <c r="C465" s="127">
        <v>2017</v>
      </c>
      <c r="D465" s="128" t="str">
        <f t="shared" si="16"/>
        <v>Yes</v>
      </c>
      <c r="E465" s="128">
        <v>0.75829999999999997</v>
      </c>
      <c r="F465" s="128">
        <v>0.75829999999999997</v>
      </c>
      <c r="G465" s="128">
        <v>0.75829999999999997</v>
      </c>
      <c r="H465" s="158">
        <v>0.75829999999999997</v>
      </c>
      <c r="J465" s="16" t="s">
        <v>415</v>
      </c>
    </row>
    <row r="466" spans="1:17" x14ac:dyDescent="0.25">
      <c r="A466" s="45" t="s">
        <v>416</v>
      </c>
      <c r="B466" s="127"/>
      <c r="D466" s="128" t="str">
        <f t="shared" si="16"/>
        <v>No</v>
      </c>
      <c r="E466" s="128">
        <v>0</v>
      </c>
      <c r="F466" s="128">
        <v>0</v>
      </c>
      <c r="G466" s="128">
        <v>0</v>
      </c>
      <c r="H466" s="158">
        <v>0</v>
      </c>
    </row>
    <row r="467" spans="1:17" x14ac:dyDescent="0.25">
      <c r="A467" s="45" t="s">
        <v>417</v>
      </c>
      <c r="B467" s="127"/>
      <c r="D467" s="128" t="str">
        <f t="shared" si="16"/>
        <v>No</v>
      </c>
      <c r="E467" s="128">
        <v>0</v>
      </c>
      <c r="F467" s="128">
        <v>0</v>
      </c>
      <c r="G467" s="128">
        <v>0</v>
      </c>
      <c r="H467" s="158">
        <v>0</v>
      </c>
      <c r="K467" s="160"/>
      <c r="N467" s="160"/>
      <c r="Q467" s="160"/>
    </row>
    <row r="468" spans="1:17" x14ac:dyDescent="0.25">
      <c r="A468" s="126" t="s">
        <v>418</v>
      </c>
      <c r="B468" s="127" t="s">
        <v>1039</v>
      </c>
      <c r="C468" s="127">
        <v>2017</v>
      </c>
      <c r="D468" s="128" t="str">
        <f t="shared" si="16"/>
        <v>Yes</v>
      </c>
      <c r="E468" s="128">
        <v>0.64390000000000003</v>
      </c>
      <c r="F468" s="128">
        <v>0.64390000000000003</v>
      </c>
      <c r="G468" s="128">
        <v>0.64390000000000003</v>
      </c>
      <c r="H468" s="158">
        <v>0.64390000000000003</v>
      </c>
      <c r="J468" s="16" t="s">
        <v>418</v>
      </c>
    </row>
    <row r="469" spans="1:17" x14ac:dyDescent="0.25">
      <c r="A469" s="45" t="s">
        <v>419</v>
      </c>
      <c r="B469" s="127"/>
      <c r="D469" s="128" t="str">
        <f t="shared" si="16"/>
        <v>No</v>
      </c>
      <c r="E469" s="128">
        <v>0</v>
      </c>
      <c r="F469" s="128">
        <v>0</v>
      </c>
      <c r="G469" s="128">
        <v>0</v>
      </c>
      <c r="H469" s="158">
        <v>0</v>
      </c>
      <c r="K469" s="160"/>
      <c r="N469" s="160"/>
      <c r="Q469" s="160"/>
    </row>
    <row r="470" spans="1:17" x14ac:dyDescent="0.25">
      <c r="A470" s="45" t="s">
        <v>1280</v>
      </c>
      <c r="B470" s="127" t="s">
        <v>1281</v>
      </c>
      <c r="D470" s="128"/>
      <c r="E470" s="128">
        <v>0</v>
      </c>
      <c r="F470" s="128">
        <v>0</v>
      </c>
      <c r="G470" s="128">
        <v>0.4713</v>
      </c>
      <c r="H470" s="158">
        <v>0.4713</v>
      </c>
      <c r="K470" s="160"/>
      <c r="N470" s="160"/>
      <c r="Q470" s="160"/>
    </row>
    <row r="471" spans="1:17" x14ac:dyDescent="0.25">
      <c r="A471" s="156" t="s">
        <v>556</v>
      </c>
      <c r="B471" s="127"/>
      <c r="C471" s="157">
        <v>2015</v>
      </c>
      <c r="D471" s="128" t="str">
        <f t="shared" si="16"/>
        <v>No</v>
      </c>
      <c r="E471" s="128">
        <v>0</v>
      </c>
      <c r="F471" s="128">
        <v>0.67310000000000003</v>
      </c>
      <c r="G471" s="128">
        <v>0</v>
      </c>
      <c r="H471" s="158">
        <v>0</v>
      </c>
    </row>
    <row r="472" spans="1:17" x14ac:dyDescent="0.25">
      <c r="A472" s="45" t="s">
        <v>557</v>
      </c>
      <c r="B472" s="127"/>
      <c r="D472" s="128" t="str">
        <f t="shared" si="16"/>
        <v>No</v>
      </c>
      <c r="E472" s="128">
        <v>0</v>
      </c>
      <c r="F472" s="128">
        <v>0</v>
      </c>
      <c r="G472" s="128">
        <v>0</v>
      </c>
      <c r="H472" s="158">
        <v>0</v>
      </c>
      <c r="K472" s="160"/>
      <c r="N472" s="160"/>
      <c r="Q472" s="160"/>
    </row>
    <row r="473" spans="1:17" x14ac:dyDescent="0.25">
      <c r="A473" s="129" t="s">
        <v>420</v>
      </c>
      <c r="B473" s="127" t="s">
        <v>1042</v>
      </c>
      <c r="C473" s="130">
        <v>2015</v>
      </c>
      <c r="D473" s="155" t="str">
        <f t="shared" si="16"/>
        <v>No</v>
      </c>
      <c r="E473" s="128">
        <v>0.66700000000000004</v>
      </c>
      <c r="F473" s="128">
        <v>0.66700000000000004</v>
      </c>
      <c r="G473" s="128">
        <v>0.66700000000000004</v>
      </c>
      <c r="H473" s="158">
        <v>0.66700000000000004</v>
      </c>
      <c r="K473" s="160" t="s">
        <v>1275</v>
      </c>
    </row>
    <row r="474" spans="1:17" x14ac:dyDescent="0.25">
      <c r="A474" s="45" t="s">
        <v>558</v>
      </c>
      <c r="B474" s="127"/>
      <c r="D474" s="128" t="str">
        <f t="shared" si="16"/>
        <v>No</v>
      </c>
      <c r="E474" s="128">
        <v>0</v>
      </c>
      <c r="F474" s="128">
        <v>0</v>
      </c>
      <c r="G474" s="128">
        <v>0</v>
      </c>
      <c r="H474" s="158">
        <v>0</v>
      </c>
    </row>
    <row r="475" spans="1:17" x14ac:dyDescent="0.25">
      <c r="A475" s="45" t="s">
        <v>559</v>
      </c>
      <c r="B475" s="127" t="s">
        <v>1044</v>
      </c>
      <c r="D475" s="128" t="str">
        <f t="shared" si="16"/>
        <v>No</v>
      </c>
      <c r="E475" s="128">
        <v>0.60360000000000003</v>
      </c>
      <c r="F475" s="128">
        <v>0.60360000000000003</v>
      </c>
      <c r="G475" s="128">
        <v>0.60360000000000003</v>
      </c>
      <c r="H475" s="158">
        <v>0.60360000000000003</v>
      </c>
    </row>
    <row r="476" spans="1:17" x14ac:dyDescent="0.25">
      <c r="A476" s="159" t="s">
        <v>421</v>
      </c>
      <c r="B476" s="127"/>
      <c r="C476" s="16"/>
      <c r="D476" s="128" t="str">
        <f t="shared" si="16"/>
        <v>No</v>
      </c>
      <c r="E476" s="128">
        <v>0</v>
      </c>
      <c r="F476" s="128">
        <v>0</v>
      </c>
      <c r="G476" s="128">
        <v>0</v>
      </c>
      <c r="H476" s="158">
        <v>0</v>
      </c>
      <c r="K476" s="160"/>
      <c r="N476" s="160"/>
      <c r="Q476" s="160"/>
    </row>
    <row r="477" spans="1:17" x14ac:dyDescent="0.25">
      <c r="A477" s="156" t="s">
        <v>422</v>
      </c>
      <c r="B477" s="127" t="s">
        <v>1046</v>
      </c>
      <c r="C477" s="157">
        <v>2015</v>
      </c>
      <c r="D477" s="128" t="str">
        <f t="shared" si="16"/>
        <v>Yes</v>
      </c>
      <c r="E477" s="128">
        <v>0.65359999999999996</v>
      </c>
      <c r="F477" s="128">
        <v>0.65359999999999996</v>
      </c>
      <c r="G477" s="128">
        <v>0.65359999999999996</v>
      </c>
      <c r="H477" s="158">
        <v>0.65359999999999996</v>
      </c>
      <c r="J477" s="16" t="s">
        <v>422</v>
      </c>
    </row>
    <row r="478" spans="1:17" x14ac:dyDescent="0.25">
      <c r="A478" s="159" t="s">
        <v>423</v>
      </c>
      <c r="B478" s="127"/>
      <c r="C478" s="16"/>
      <c r="D478" s="128" t="str">
        <f t="shared" si="16"/>
        <v>No</v>
      </c>
      <c r="E478" s="128">
        <v>0</v>
      </c>
      <c r="F478" s="128">
        <v>0</v>
      </c>
      <c r="G478" s="128">
        <v>0</v>
      </c>
      <c r="H478" s="158">
        <v>0</v>
      </c>
    </row>
    <row r="479" spans="1:17" x14ac:dyDescent="0.25">
      <c r="A479" s="45" t="s">
        <v>424</v>
      </c>
      <c r="B479" s="127"/>
      <c r="D479" s="128" t="str">
        <f t="shared" si="16"/>
        <v>No</v>
      </c>
      <c r="E479" s="128">
        <v>0</v>
      </c>
      <c r="F479" s="128">
        <v>0</v>
      </c>
      <c r="G479" s="128">
        <v>0</v>
      </c>
      <c r="H479" s="158">
        <v>0</v>
      </c>
    </row>
    <row r="480" spans="1:17" x14ac:dyDescent="0.25">
      <c r="A480" s="45" t="s">
        <v>425</v>
      </c>
      <c r="B480" s="127"/>
      <c r="D480" s="128" t="str">
        <f t="shared" si="16"/>
        <v>No</v>
      </c>
      <c r="E480" s="128">
        <v>0</v>
      </c>
      <c r="F480" s="128">
        <v>0</v>
      </c>
      <c r="G480" s="128">
        <v>0</v>
      </c>
      <c r="H480" s="158">
        <v>0</v>
      </c>
    </row>
    <row r="481" spans="1:17" x14ac:dyDescent="0.25">
      <c r="A481" s="45" t="s">
        <v>426</v>
      </c>
      <c r="B481" s="127"/>
      <c r="D481" s="128" t="str">
        <f t="shared" si="16"/>
        <v>No</v>
      </c>
      <c r="E481" s="128">
        <v>0</v>
      </c>
      <c r="F481" s="128">
        <v>0</v>
      </c>
      <c r="G481" s="128">
        <v>0</v>
      </c>
      <c r="H481" s="158">
        <v>0</v>
      </c>
      <c r="K481" s="160"/>
      <c r="N481" s="160"/>
      <c r="Q481" s="160"/>
    </row>
    <row r="482" spans="1:17" x14ac:dyDescent="0.25">
      <c r="A482" s="126" t="s">
        <v>427</v>
      </c>
      <c r="B482" s="127" t="s">
        <v>1051</v>
      </c>
      <c r="C482" s="127">
        <v>2016</v>
      </c>
      <c r="D482" s="128" t="str">
        <f t="shared" si="16"/>
        <v>Yes</v>
      </c>
      <c r="E482" s="128">
        <v>0.60099999999999998</v>
      </c>
      <c r="F482" s="128">
        <v>0.60099999999999998</v>
      </c>
      <c r="G482" s="128">
        <v>0.60099999999999998</v>
      </c>
      <c r="H482" s="158">
        <v>0.60099999999999998</v>
      </c>
      <c r="J482" s="16" t="s">
        <v>427</v>
      </c>
    </row>
    <row r="483" spans="1:17" x14ac:dyDescent="0.25">
      <c r="A483" s="45" t="s">
        <v>428</v>
      </c>
      <c r="B483" s="127"/>
      <c r="D483" s="128" t="str">
        <f t="shared" si="16"/>
        <v>No</v>
      </c>
      <c r="E483" s="128">
        <v>0</v>
      </c>
      <c r="F483" s="128">
        <v>0</v>
      </c>
      <c r="G483" s="128">
        <v>0</v>
      </c>
      <c r="H483" s="158">
        <v>0</v>
      </c>
      <c r="K483" s="160"/>
      <c r="N483" s="160"/>
      <c r="Q483" s="160"/>
    </row>
    <row r="484" spans="1:17" x14ac:dyDescent="0.25">
      <c r="A484" s="126" t="s">
        <v>429</v>
      </c>
      <c r="B484" s="127" t="s">
        <v>1053</v>
      </c>
      <c r="C484" s="127">
        <v>2015</v>
      </c>
      <c r="D484" s="128" t="str">
        <f t="shared" si="16"/>
        <v>Yes</v>
      </c>
      <c r="E484" s="128">
        <v>0.78710000000000002</v>
      </c>
      <c r="F484" s="128">
        <v>0.78710000000000002</v>
      </c>
      <c r="G484" s="128">
        <v>0.78710000000000002</v>
      </c>
      <c r="H484" s="158">
        <v>0.78710000000000002</v>
      </c>
      <c r="J484" s="16" t="s">
        <v>429</v>
      </c>
      <c r="K484" s="160"/>
      <c r="N484" s="160"/>
      <c r="Q484" s="160"/>
    </row>
    <row r="485" spans="1:17" x14ac:dyDescent="0.25">
      <c r="A485" s="45" t="s">
        <v>430</v>
      </c>
      <c r="B485" s="127" t="s">
        <v>1054</v>
      </c>
      <c r="D485" s="128" t="str">
        <f t="shared" si="16"/>
        <v>Yes</v>
      </c>
      <c r="E485" s="128">
        <v>0.71479999999999999</v>
      </c>
      <c r="F485" s="128">
        <v>0.71479999999999999</v>
      </c>
      <c r="G485" s="128">
        <v>0.71479999999999999</v>
      </c>
      <c r="H485" s="158">
        <v>0.71479999999999999</v>
      </c>
      <c r="J485" s="16" t="s">
        <v>430</v>
      </c>
    </row>
    <row r="486" spans="1:17" x14ac:dyDescent="0.25">
      <c r="A486" s="45" t="s">
        <v>561</v>
      </c>
      <c r="B486" s="127"/>
      <c r="D486" s="128" t="str">
        <f t="shared" si="16"/>
        <v>No</v>
      </c>
      <c r="E486" s="128">
        <v>0</v>
      </c>
      <c r="F486" s="128">
        <v>0</v>
      </c>
      <c r="G486" s="128">
        <v>0</v>
      </c>
      <c r="H486" s="158">
        <v>0</v>
      </c>
    </row>
    <row r="487" spans="1:17" x14ac:dyDescent="0.25">
      <c r="A487" s="45" t="s">
        <v>431</v>
      </c>
      <c r="B487" s="127"/>
      <c r="D487" s="128" t="str">
        <f t="shared" si="16"/>
        <v>No</v>
      </c>
      <c r="E487" s="128">
        <v>0</v>
      </c>
      <c r="F487" s="128">
        <v>0</v>
      </c>
      <c r="G487" s="128">
        <v>0</v>
      </c>
      <c r="H487" s="158">
        <v>0</v>
      </c>
    </row>
    <row r="488" spans="1:17" x14ac:dyDescent="0.25">
      <c r="A488" s="45" t="s">
        <v>432</v>
      </c>
      <c r="B488" s="127"/>
      <c r="D488" s="128" t="str">
        <f t="shared" si="16"/>
        <v>No</v>
      </c>
      <c r="E488" s="128">
        <v>0</v>
      </c>
      <c r="F488" s="128">
        <v>0</v>
      </c>
      <c r="G488" s="128">
        <v>0</v>
      </c>
      <c r="H488" s="158">
        <v>0</v>
      </c>
      <c r="K488" s="160"/>
      <c r="N488" s="160"/>
      <c r="Q488" s="160"/>
    </row>
    <row r="489" spans="1:17" x14ac:dyDescent="0.25">
      <c r="A489" s="126" t="s">
        <v>433</v>
      </c>
      <c r="B489" s="127"/>
      <c r="C489" s="127">
        <v>2016</v>
      </c>
      <c r="D489" s="128" t="str">
        <f t="shared" si="16"/>
        <v>Yes</v>
      </c>
      <c r="E489" s="128">
        <v>0.75980000000000003</v>
      </c>
      <c r="F489" s="128">
        <v>0.75980000000000003</v>
      </c>
      <c r="G489" s="128">
        <v>0.75980000000000003</v>
      </c>
      <c r="H489" s="158">
        <v>0</v>
      </c>
      <c r="J489" s="16" t="s">
        <v>433</v>
      </c>
    </row>
    <row r="490" spans="1:17" x14ac:dyDescent="0.25">
      <c r="A490" s="45" t="s">
        <v>434</v>
      </c>
      <c r="B490" s="127"/>
      <c r="D490" s="128" t="str">
        <f t="shared" ref="D490:D521" si="17">IF(J490&gt;0,"Yes","No")</f>
        <v>No</v>
      </c>
      <c r="E490" s="128">
        <v>0</v>
      </c>
      <c r="F490" s="128">
        <v>0</v>
      </c>
      <c r="G490" s="128">
        <v>0</v>
      </c>
      <c r="H490" s="158">
        <v>0</v>
      </c>
    </row>
    <row r="491" spans="1:17" x14ac:dyDescent="0.25">
      <c r="A491" s="45" t="s">
        <v>435</v>
      </c>
      <c r="B491" s="127"/>
      <c r="D491" s="128" t="str">
        <f t="shared" si="17"/>
        <v>No</v>
      </c>
      <c r="E491" s="128">
        <v>0</v>
      </c>
      <c r="F491" s="128">
        <v>0</v>
      </c>
      <c r="G491" s="128">
        <v>0</v>
      </c>
      <c r="H491" s="158">
        <v>0</v>
      </c>
    </row>
    <row r="492" spans="1:17" x14ac:dyDescent="0.25">
      <c r="A492" s="45" t="s">
        <v>436</v>
      </c>
      <c r="B492" s="127"/>
      <c r="D492" s="128" t="str">
        <f t="shared" si="17"/>
        <v>No</v>
      </c>
      <c r="E492" s="128">
        <v>0</v>
      </c>
      <c r="F492" s="128">
        <v>0</v>
      </c>
      <c r="G492" s="128">
        <v>0</v>
      </c>
      <c r="H492" s="158">
        <v>0</v>
      </c>
    </row>
    <row r="493" spans="1:17" x14ac:dyDescent="0.25">
      <c r="A493" s="45" t="s">
        <v>437</v>
      </c>
      <c r="B493" s="127"/>
      <c r="D493" s="128" t="str">
        <f t="shared" si="17"/>
        <v>No</v>
      </c>
      <c r="E493" s="128">
        <v>0</v>
      </c>
      <c r="F493" s="128">
        <v>0</v>
      </c>
      <c r="G493" s="128">
        <v>0</v>
      </c>
      <c r="H493" s="158">
        <v>0</v>
      </c>
    </row>
    <row r="494" spans="1:17" x14ac:dyDescent="0.25">
      <c r="A494" s="45" t="s">
        <v>438</v>
      </c>
      <c r="B494" s="127"/>
      <c r="D494" s="128" t="str">
        <f t="shared" si="17"/>
        <v>No</v>
      </c>
      <c r="E494" s="128">
        <v>0</v>
      </c>
      <c r="F494" s="128">
        <v>0</v>
      </c>
      <c r="G494" s="128">
        <v>0</v>
      </c>
      <c r="H494" s="158">
        <v>0</v>
      </c>
    </row>
    <row r="495" spans="1:17" x14ac:dyDescent="0.25">
      <c r="A495" s="45" t="s">
        <v>439</v>
      </c>
      <c r="B495" s="127"/>
      <c r="D495" s="128" t="str">
        <f t="shared" si="17"/>
        <v>No</v>
      </c>
      <c r="E495" s="128">
        <v>0</v>
      </c>
      <c r="F495" s="128">
        <v>0</v>
      </c>
      <c r="G495" s="128">
        <v>0</v>
      </c>
      <c r="H495" s="158">
        <v>0</v>
      </c>
    </row>
    <row r="496" spans="1:17" x14ac:dyDescent="0.25">
      <c r="A496" s="45" t="s">
        <v>440</v>
      </c>
      <c r="B496" s="127"/>
      <c r="D496" s="128" t="str">
        <f t="shared" si="17"/>
        <v>No</v>
      </c>
      <c r="E496" s="128">
        <v>0</v>
      </c>
      <c r="F496" s="128">
        <v>0</v>
      </c>
      <c r="G496" s="128">
        <v>0</v>
      </c>
      <c r="H496" s="158">
        <v>0</v>
      </c>
    </row>
    <row r="497" spans="1:17" x14ac:dyDescent="0.25">
      <c r="A497" s="45" t="s">
        <v>441</v>
      </c>
      <c r="B497" s="127"/>
      <c r="D497" s="128" t="str">
        <f t="shared" si="17"/>
        <v>No</v>
      </c>
      <c r="E497" s="128">
        <v>0</v>
      </c>
      <c r="F497" s="128">
        <v>0</v>
      </c>
      <c r="G497" s="128">
        <v>0</v>
      </c>
      <c r="H497" s="158">
        <v>0</v>
      </c>
    </row>
    <row r="498" spans="1:17" x14ac:dyDescent="0.25">
      <c r="A498" s="45" t="s">
        <v>442</v>
      </c>
      <c r="B498" s="127"/>
      <c r="D498" s="128" t="str">
        <f t="shared" si="17"/>
        <v>No</v>
      </c>
      <c r="E498" s="128">
        <v>0</v>
      </c>
      <c r="F498" s="128">
        <v>0</v>
      </c>
      <c r="G498" s="128">
        <v>0</v>
      </c>
      <c r="H498" s="158">
        <v>0</v>
      </c>
    </row>
    <row r="499" spans="1:17" x14ac:dyDescent="0.25">
      <c r="A499" s="45" t="s">
        <v>443</v>
      </c>
      <c r="B499" s="127"/>
      <c r="D499" s="128" t="str">
        <f t="shared" si="17"/>
        <v>No</v>
      </c>
      <c r="E499" s="128">
        <v>0</v>
      </c>
      <c r="F499" s="128">
        <v>0</v>
      </c>
      <c r="G499" s="128">
        <v>0</v>
      </c>
      <c r="H499" s="158">
        <v>0</v>
      </c>
      <c r="K499" s="160"/>
      <c r="N499" s="160"/>
      <c r="Q499" s="160"/>
    </row>
    <row r="500" spans="1:17" x14ac:dyDescent="0.25">
      <c r="A500" s="126" t="s">
        <v>444</v>
      </c>
      <c r="B500" s="127"/>
      <c r="C500" s="127">
        <v>2017</v>
      </c>
      <c r="D500" s="128" t="str">
        <f t="shared" si="17"/>
        <v>No</v>
      </c>
      <c r="E500" s="128">
        <v>0</v>
      </c>
      <c r="F500" s="128">
        <v>0</v>
      </c>
      <c r="G500" s="128">
        <v>0</v>
      </c>
      <c r="H500" s="158">
        <v>0</v>
      </c>
    </row>
    <row r="501" spans="1:17" x14ac:dyDescent="0.25">
      <c r="A501" s="45" t="s">
        <v>445</v>
      </c>
      <c r="B501" s="127"/>
      <c r="D501" s="128" t="str">
        <f t="shared" si="17"/>
        <v>No</v>
      </c>
      <c r="E501" s="128">
        <v>0</v>
      </c>
      <c r="F501" s="128">
        <v>0</v>
      </c>
      <c r="G501" s="128">
        <v>0</v>
      </c>
      <c r="H501" s="158">
        <v>0</v>
      </c>
    </row>
    <row r="502" spans="1:17" x14ac:dyDescent="0.25">
      <c r="A502" s="45" t="s">
        <v>446</v>
      </c>
      <c r="B502" s="127"/>
      <c r="D502" s="128" t="str">
        <f t="shared" si="17"/>
        <v>No</v>
      </c>
      <c r="E502" s="128">
        <v>0</v>
      </c>
      <c r="F502" s="128">
        <v>0</v>
      </c>
      <c r="G502" s="128">
        <v>0</v>
      </c>
      <c r="H502" s="158">
        <v>0</v>
      </c>
    </row>
    <row r="503" spans="1:17" x14ac:dyDescent="0.25">
      <c r="A503" s="45" t="s">
        <v>447</v>
      </c>
      <c r="B503" s="127"/>
      <c r="D503" s="128" t="str">
        <f t="shared" si="17"/>
        <v>No</v>
      </c>
      <c r="E503" s="128">
        <v>0</v>
      </c>
      <c r="F503" s="128">
        <v>0</v>
      </c>
      <c r="G503" s="128">
        <v>0</v>
      </c>
      <c r="H503" s="158">
        <v>0</v>
      </c>
    </row>
    <row r="504" spans="1:17" x14ac:dyDescent="0.25">
      <c r="A504" s="45" t="s">
        <v>448</v>
      </c>
      <c r="B504" s="127"/>
      <c r="D504" s="128" t="str">
        <f t="shared" si="17"/>
        <v>No</v>
      </c>
      <c r="E504" s="128">
        <v>0</v>
      </c>
      <c r="F504" s="128">
        <v>0</v>
      </c>
      <c r="G504" s="128">
        <v>0</v>
      </c>
      <c r="H504" s="158">
        <v>0</v>
      </c>
    </row>
    <row r="505" spans="1:17" x14ac:dyDescent="0.25">
      <c r="A505" s="45" t="s">
        <v>449</v>
      </c>
      <c r="B505" s="127"/>
      <c r="D505" s="128" t="str">
        <f t="shared" si="17"/>
        <v>No</v>
      </c>
      <c r="E505" s="128">
        <v>0</v>
      </c>
      <c r="F505" s="128">
        <v>0</v>
      </c>
      <c r="G505" s="128">
        <v>0</v>
      </c>
      <c r="H505" s="158">
        <v>0</v>
      </c>
    </row>
    <row r="506" spans="1:17" x14ac:dyDescent="0.25">
      <c r="A506" s="45" t="s">
        <v>450</v>
      </c>
      <c r="B506" s="127"/>
      <c r="D506" s="128" t="str">
        <f t="shared" si="17"/>
        <v>No</v>
      </c>
      <c r="E506" s="128">
        <v>0</v>
      </c>
      <c r="F506" s="128">
        <v>0</v>
      </c>
      <c r="G506" s="128">
        <v>0</v>
      </c>
      <c r="H506" s="158">
        <v>0</v>
      </c>
    </row>
    <row r="507" spans="1:17" x14ac:dyDescent="0.25">
      <c r="A507" s="45" t="s">
        <v>451</v>
      </c>
      <c r="B507" s="127"/>
      <c r="D507" s="128" t="str">
        <f t="shared" si="17"/>
        <v>No</v>
      </c>
      <c r="E507" s="128">
        <v>0</v>
      </c>
      <c r="F507" s="128">
        <v>0</v>
      </c>
      <c r="G507" s="128">
        <v>0</v>
      </c>
      <c r="H507" s="158">
        <v>0</v>
      </c>
    </row>
    <row r="508" spans="1:17" x14ac:dyDescent="0.25">
      <c r="A508" s="45" t="s">
        <v>562</v>
      </c>
      <c r="B508" s="127"/>
      <c r="D508" s="128" t="str">
        <f t="shared" si="17"/>
        <v>No</v>
      </c>
      <c r="E508" s="128">
        <v>0</v>
      </c>
      <c r="F508" s="128">
        <v>0</v>
      </c>
      <c r="G508" s="128">
        <v>0</v>
      </c>
      <c r="H508" s="158">
        <v>0</v>
      </c>
    </row>
    <row r="509" spans="1:17" x14ac:dyDescent="0.25">
      <c r="A509" s="45" t="s">
        <v>452</v>
      </c>
      <c r="B509" s="127"/>
      <c r="D509" s="128" t="str">
        <f t="shared" si="17"/>
        <v>No</v>
      </c>
      <c r="E509" s="128">
        <v>0</v>
      </c>
      <c r="F509" s="128">
        <v>0</v>
      </c>
      <c r="G509" s="128">
        <v>0</v>
      </c>
      <c r="H509" s="158">
        <v>0</v>
      </c>
    </row>
    <row r="510" spans="1:17" x14ac:dyDescent="0.25">
      <c r="A510" s="45" t="s">
        <v>453</v>
      </c>
      <c r="B510" s="127"/>
      <c r="D510" s="128" t="str">
        <f t="shared" si="17"/>
        <v>No</v>
      </c>
      <c r="E510" s="128">
        <v>0</v>
      </c>
      <c r="F510" s="128">
        <v>0</v>
      </c>
      <c r="G510" s="128">
        <v>0</v>
      </c>
      <c r="H510" s="158">
        <v>0</v>
      </c>
    </row>
    <row r="511" spans="1:17" x14ac:dyDescent="0.25">
      <c r="A511" s="45" t="s">
        <v>454</v>
      </c>
      <c r="B511" s="127"/>
      <c r="D511" s="128" t="str">
        <f t="shared" si="17"/>
        <v>No</v>
      </c>
      <c r="E511" s="128">
        <v>0</v>
      </c>
      <c r="F511" s="128">
        <v>0</v>
      </c>
      <c r="G511" s="128">
        <v>0</v>
      </c>
      <c r="H511" s="158">
        <v>0</v>
      </c>
      <c r="K511" s="160"/>
      <c r="N511" s="160"/>
      <c r="Q511" s="160"/>
    </row>
    <row r="512" spans="1:17" x14ac:dyDescent="0.25">
      <c r="A512" s="126" t="s">
        <v>563</v>
      </c>
      <c r="B512" s="127"/>
      <c r="C512" s="127">
        <v>2015</v>
      </c>
      <c r="D512" s="128" t="str">
        <f t="shared" si="17"/>
        <v>No</v>
      </c>
      <c r="E512" s="128">
        <v>0</v>
      </c>
      <c r="F512" s="128">
        <v>0</v>
      </c>
      <c r="G512" s="128">
        <v>0</v>
      </c>
      <c r="H512" s="158">
        <v>0</v>
      </c>
    </row>
    <row r="513" spans="1:17" x14ac:dyDescent="0.25">
      <c r="A513" s="45" t="s">
        <v>564</v>
      </c>
      <c r="B513" s="127"/>
      <c r="D513" s="128" t="str">
        <f t="shared" si="17"/>
        <v>No</v>
      </c>
      <c r="E513" s="128">
        <v>0</v>
      </c>
      <c r="F513" s="128">
        <v>0</v>
      </c>
      <c r="G513" s="128">
        <v>0</v>
      </c>
      <c r="H513" s="158">
        <v>0</v>
      </c>
      <c r="K513" s="160"/>
      <c r="N513" s="160"/>
      <c r="Q513" s="160"/>
    </row>
    <row r="514" spans="1:17" x14ac:dyDescent="0.25">
      <c r="A514" s="126" t="s">
        <v>565</v>
      </c>
      <c r="B514" s="127" t="s">
        <v>1083</v>
      </c>
      <c r="C514" s="127">
        <v>2016</v>
      </c>
      <c r="D514" s="128" t="str">
        <f t="shared" si="17"/>
        <v>Yes</v>
      </c>
      <c r="E514" s="128">
        <v>0.745</v>
      </c>
      <c r="F514" s="128">
        <v>0.745</v>
      </c>
      <c r="G514" s="128">
        <v>0.745</v>
      </c>
      <c r="H514" s="158">
        <v>0.745</v>
      </c>
      <c r="J514" s="16" t="s">
        <v>565</v>
      </c>
    </row>
    <row r="515" spans="1:17" x14ac:dyDescent="0.25">
      <c r="A515" s="126" t="s">
        <v>455</v>
      </c>
      <c r="B515" s="127"/>
      <c r="C515" s="127">
        <v>2015</v>
      </c>
      <c r="D515" s="128" t="str">
        <f t="shared" si="17"/>
        <v>No</v>
      </c>
      <c r="E515" s="128">
        <v>0</v>
      </c>
      <c r="F515" s="128">
        <v>0</v>
      </c>
      <c r="G515" s="128">
        <v>0</v>
      </c>
      <c r="H515" s="158">
        <v>0</v>
      </c>
    </row>
    <row r="516" spans="1:17" x14ac:dyDescent="0.25">
      <c r="A516" s="45" t="s">
        <v>456</v>
      </c>
      <c r="B516" s="127"/>
      <c r="D516" s="128" t="str">
        <f t="shared" si="17"/>
        <v>No</v>
      </c>
      <c r="E516" s="128">
        <v>0</v>
      </c>
      <c r="F516" s="128">
        <v>0</v>
      </c>
      <c r="G516" s="128">
        <v>0</v>
      </c>
      <c r="H516" s="158">
        <v>0</v>
      </c>
    </row>
    <row r="517" spans="1:17" x14ac:dyDescent="0.25">
      <c r="A517" s="45" t="s">
        <v>457</v>
      </c>
      <c r="B517" s="127" t="s">
        <v>1086</v>
      </c>
      <c r="D517" s="128" t="str">
        <f t="shared" si="17"/>
        <v>Yes</v>
      </c>
      <c r="E517" s="128">
        <v>0.66739999999999999</v>
      </c>
      <c r="F517" s="128">
        <v>0.66739999999999999</v>
      </c>
      <c r="G517" s="128">
        <v>0.66739999999999999</v>
      </c>
      <c r="H517" s="158">
        <v>0.66739999999999999</v>
      </c>
      <c r="J517" s="16" t="s">
        <v>457</v>
      </c>
      <c r="K517" s="160"/>
      <c r="N517" s="160"/>
      <c r="Q517" s="160"/>
    </row>
    <row r="518" spans="1:17" x14ac:dyDescent="0.25">
      <c r="A518" s="126" t="s">
        <v>458</v>
      </c>
      <c r="B518" s="127" t="s">
        <v>1087</v>
      </c>
      <c r="C518" s="127">
        <v>2015</v>
      </c>
      <c r="D518" s="128" t="str">
        <f t="shared" si="17"/>
        <v>Yes</v>
      </c>
      <c r="E518" s="128">
        <v>0.7167</v>
      </c>
      <c r="F518" s="128">
        <v>0.7167</v>
      </c>
      <c r="G518" s="128">
        <v>0.7167</v>
      </c>
      <c r="H518" s="158">
        <v>0.7167</v>
      </c>
      <c r="J518" s="16" t="s">
        <v>458</v>
      </c>
    </row>
    <row r="519" spans="1:17" x14ac:dyDescent="0.25">
      <c r="A519" s="45" t="s">
        <v>459</v>
      </c>
      <c r="B519" s="127"/>
      <c r="D519" s="128" t="str">
        <f t="shared" si="17"/>
        <v>No</v>
      </c>
      <c r="E519" s="128">
        <v>0</v>
      </c>
      <c r="F519" s="128">
        <v>0</v>
      </c>
      <c r="G519" s="128">
        <v>0</v>
      </c>
      <c r="H519" s="158">
        <v>0</v>
      </c>
    </row>
    <row r="520" spans="1:17" x14ac:dyDescent="0.25">
      <c r="A520" s="45" t="s">
        <v>566</v>
      </c>
      <c r="B520" s="127"/>
      <c r="D520" s="128" t="str">
        <f t="shared" si="17"/>
        <v>No</v>
      </c>
      <c r="E520" s="128">
        <v>0</v>
      </c>
      <c r="F520" s="128">
        <v>0</v>
      </c>
      <c r="G520" s="128">
        <v>0</v>
      </c>
      <c r="H520" s="158">
        <v>0</v>
      </c>
    </row>
    <row r="521" spans="1:17" x14ac:dyDescent="0.25">
      <c r="A521" s="45" t="s">
        <v>460</v>
      </c>
      <c r="B521" s="127"/>
      <c r="D521" s="128" t="str">
        <f t="shared" si="17"/>
        <v>No</v>
      </c>
      <c r="E521" s="128">
        <v>0</v>
      </c>
      <c r="F521" s="128">
        <v>0</v>
      </c>
      <c r="G521" s="128">
        <v>0</v>
      </c>
      <c r="H521" s="158">
        <v>0</v>
      </c>
    </row>
    <row r="522" spans="1:17" x14ac:dyDescent="0.25">
      <c r="A522" s="45" t="s">
        <v>461</v>
      </c>
      <c r="B522" s="127"/>
      <c r="D522" s="128" t="str">
        <f t="shared" ref="D522:D555" si="18">IF(J522&gt;0,"Yes","No")</f>
        <v>No</v>
      </c>
      <c r="E522" s="128">
        <v>0</v>
      </c>
      <c r="F522" s="128">
        <v>0</v>
      </c>
      <c r="G522" s="128">
        <v>0</v>
      </c>
      <c r="H522" s="158">
        <v>0</v>
      </c>
      <c r="K522" s="160"/>
      <c r="N522" s="160"/>
      <c r="Q522" s="160"/>
    </row>
    <row r="523" spans="1:17" x14ac:dyDescent="0.25">
      <c r="A523" s="126" t="s">
        <v>462</v>
      </c>
      <c r="B523" s="127"/>
      <c r="C523" s="127">
        <v>2015</v>
      </c>
      <c r="D523" s="128" t="str">
        <f t="shared" si="18"/>
        <v>No</v>
      </c>
      <c r="E523" s="128">
        <v>0</v>
      </c>
      <c r="F523" s="128">
        <v>0</v>
      </c>
      <c r="G523" s="128">
        <v>0</v>
      </c>
      <c r="H523" s="158">
        <v>0</v>
      </c>
    </row>
    <row r="524" spans="1:17" x14ac:dyDescent="0.25">
      <c r="A524" s="45" t="s">
        <v>463</v>
      </c>
      <c r="B524" s="127"/>
      <c r="D524" s="128" t="str">
        <f t="shared" si="18"/>
        <v>No</v>
      </c>
      <c r="E524" s="128">
        <v>0</v>
      </c>
      <c r="F524" s="128">
        <v>0</v>
      </c>
      <c r="G524" s="128">
        <v>0</v>
      </c>
      <c r="H524" s="158">
        <v>0</v>
      </c>
    </row>
    <row r="525" spans="1:17" x14ac:dyDescent="0.25">
      <c r="A525" s="45" t="s">
        <v>464</v>
      </c>
      <c r="B525" s="127"/>
      <c r="D525" s="128" t="str">
        <f t="shared" si="18"/>
        <v>No</v>
      </c>
      <c r="E525" s="128">
        <v>0</v>
      </c>
      <c r="F525" s="128">
        <v>0</v>
      </c>
      <c r="G525" s="128">
        <v>0</v>
      </c>
      <c r="H525" s="158">
        <v>0</v>
      </c>
    </row>
    <row r="526" spans="1:17" x14ac:dyDescent="0.25">
      <c r="A526" s="45" t="s">
        <v>465</v>
      </c>
      <c r="B526" s="127"/>
      <c r="D526" s="128" t="str">
        <f t="shared" si="18"/>
        <v>No</v>
      </c>
      <c r="E526" s="128">
        <v>0</v>
      </c>
      <c r="F526" s="128">
        <v>0</v>
      </c>
      <c r="G526" s="128">
        <v>0</v>
      </c>
      <c r="H526" s="158">
        <v>0</v>
      </c>
      <c r="K526" s="160"/>
      <c r="N526" s="160"/>
      <c r="Q526" s="160"/>
    </row>
    <row r="527" spans="1:17" x14ac:dyDescent="0.25">
      <c r="A527" s="126" t="s">
        <v>466</v>
      </c>
      <c r="B527" s="127" t="s">
        <v>1096</v>
      </c>
      <c r="C527" s="127">
        <v>2015</v>
      </c>
      <c r="D527" s="128" t="str">
        <f t="shared" si="18"/>
        <v>Yes</v>
      </c>
      <c r="E527" s="128">
        <v>0.77980000000000005</v>
      </c>
      <c r="F527" s="128">
        <v>0.77980000000000005</v>
      </c>
      <c r="G527" s="128">
        <v>0.77980000000000005</v>
      </c>
      <c r="H527" s="158">
        <v>0.77980000000000005</v>
      </c>
      <c r="J527" s="16" t="s">
        <v>466</v>
      </c>
      <c r="K527" s="160"/>
      <c r="N527" s="160"/>
      <c r="Q527" s="160"/>
    </row>
    <row r="528" spans="1:17" x14ac:dyDescent="0.25">
      <c r="A528" s="126" t="s">
        <v>467</v>
      </c>
      <c r="B528" s="127" t="s">
        <v>1097</v>
      </c>
      <c r="C528" s="127">
        <v>2016</v>
      </c>
      <c r="D528" s="128" t="str">
        <f t="shared" si="18"/>
        <v>Yes</v>
      </c>
      <c r="E528" s="128">
        <v>0.65859999999999996</v>
      </c>
      <c r="F528" s="128">
        <v>0.65859999999999996</v>
      </c>
      <c r="G528" s="128">
        <v>0.65859999999999996</v>
      </c>
      <c r="H528" s="158">
        <v>0.65859999999999996</v>
      </c>
      <c r="J528" s="16" t="s">
        <v>467</v>
      </c>
      <c r="K528" s="160"/>
      <c r="N528" s="160"/>
      <c r="Q528" s="160"/>
    </row>
    <row r="529" spans="1:17" x14ac:dyDescent="0.25">
      <c r="A529" s="126" t="s">
        <v>567</v>
      </c>
      <c r="B529" s="127" t="s">
        <v>1098</v>
      </c>
      <c r="C529" s="127">
        <v>2015</v>
      </c>
      <c r="D529" s="128" t="str">
        <f t="shared" si="18"/>
        <v>Yes</v>
      </c>
      <c r="E529" s="128">
        <v>0.8962</v>
      </c>
      <c r="F529" s="128">
        <v>0.8962</v>
      </c>
      <c r="G529" s="128">
        <v>0.8962</v>
      </c>
      <c r="H529" s="158">
        <v>0.8962</v>
      </c>
      <c r="J529" s="16" t="s">
        <v>567</v>
      </c>
    </row>
    <row r="530" spans="1:17" x14ac:dyDescent="0.25">
      <c r="A530" s="45" t="s">
        <v>468</v>
      </c>
      <c r="B530" s="127"/>
      <c r="D530" s="128" t="str">
        <f t="shared" si="18"/>
        <v>No</v>
      </c>
      <c r="E530" s="128">
        <v>0</v>
      </c>
      <c r="F530" s="128">
        <v>0</v>
      </c>
      <c r="G530" s="128">
        <v>0</v>
      </c>
      <c r="H530" s="158">
        <v>0</v>
      </c>
    </row>
    <row r="531" spans="1:17" x14ac:dyDescent="0.25">
      <c r="A531" s="45" t="s">
        <v>469</v>
      </c>
      <c r="B531" s="127"/>
      <c r="D531" s="128" t="str">
        <f t="shared" si="18"/>
        <v>No</v>
      </c>
      <c r="E531" s="128">
        <v>0</v>
      </c>
      <c r="F531" s="128">
        <v>0</v>
      </c>
      <c r="G531" s="128">
        <v>0</v>
      </c>
      <c r="H531" s="158">
        <v>0</v>
      </c>
    </row>
    <row r="532" spans="1:17" x14ac:dyDescent="0.25">
      <c r="A532" s="45" t="s">
        <v>470</v>
      </c>
      <c r="B532" s="127"/>
      <c r="D532" s="128" t="str">
        <f t="shared" si="18"/>
        <v>No</v>
      </c>
      <c r="E532" s="128">
        <v>0</v>
      </c>
      <c r="F532" s="128">
        <v>0</v>
      </c>
      <c r="G532" s="128">
        <v>0</v>
      </c>
      <c r="H532" s="158">
        <v>0</v>
      </c>
    </row>
    <row r="533" spans="1:17" x14ac:dyDescent="0.25">
      <c r="A533" s="45" t="s">
        <v>471</v>
      </c>
      <c r="B533" s="127"/>
      <c r="D533" s="128" t="str">
        <f t="shared" si="18"/>
        <v>No</v>
      </c>
      <c r="E533" s="128">
        <v>0</v>
      </c>
      <c r="F533" s="128">
        <v>0</v>
      </c>
      <c r="G533" s="128">
        <v>0</v>
      </c>
      <c r="H533" s="158">
        <v>0</v>
      </c>
    </row>
    <row r="534" spans="1:17" x14ac:dyDescent="0.25">
      <c r="A534" s="45" t="s">
        <v>472</v>
      </c>
      <c r="B534" s="127"/>
      <c r="D534" s="128" t="str">
        <f t="shared" si="18"/>
        <v>No</v>
      </c>
      <c r="E534" s="128">
        <v>0</v>
      </c>
      <c r="F534" s="128">
        <v>0</v>
      </c>
      <c r="G534" s="128">
        <v>0</v>
      </c>
      <c r="H534" s="158">
        <v>0</v>
      </c>
    </row>
    <row r="535" spans="1:17" x14ac:dyDescent="0.25">
      <c r="A535" s="45" t="s">
        <v>473</v>
      </c>
      <c r="B535" s="127"/>
      <c r="D535" s="128" t="str">
        <f t="shared" si="18"/>
        <v>No</v>
      </c>
      <c r="E535" s="128">
        <v>0</v>
      </c>
      <c r="F535" s="128">
        <v>0</v>
      </c>
      <c r="G535" s="128">
        <v>0</v>
      </c>
      <c r="H535" s="158">
        <v>0</v>
      </c>
    </row>
    <row r="536" spans="1:17" x14ac:dyDescent="0.25">
      <c r="A536" s="45" t="s">
        <v>474</v>
      </c>
      <c r="B536" s="127"/>
      <c r="D536" s="128" t="str">
        <f t="shared" si="18"/>
        <v>No</v>
      </c>
      <c r="E536" s="128">
        <v>0</v>
      </c>
      <c r="F536" s="128">
        <v>0</v>
      </c>
      <c r="G536" s="128">
        <v>0</v>
      </c>
      <c r="H536" s="158">
        <v>0</v>
      </c>
    </row>
    <row r="537" spans="1:17" x14ac:dyDescent="0.25">
      <c r="A537" s="45" t="s">
        <v>475</v>
      </c>
      <c r="B537" s="127"/>
      <c r="D537" s="128" t="str">
        <f t="shared" si="18"/>
        <v>No</v>
      </c>
      <c r="E537" s="128">
        <v>0</v>
      </c>
      <c r="F537" s="128">
        <v>0</v>
      </c>
      <c r="G537" s="128">
        <v>0</v>
      </c>
      <c r="H537" s="158">
        <v>0</v>
      </c>
    </row>
    <row r="538" spans="1:17" x14ac:dyDescent="0.25">
      <c r="A538" s="45" t="s">
        <v>476</v>
      </c>
      <c r="B538" s="127"/>
      <c r="D538" s="128" t="str">
        <f t="shared" si="18"/>
        <v>No</v>
      </c>
      <c r="E538" s="128">
        <v>0</v>
      </c>
      <c r="F538" s="128">
        <v>0</v>
      </c>
      <c r="G538" s="128">
        <v>0</v>
      </c>
      <c r="H538" s="158">
        <v>0</v>
      </c>
    </row>
    <row r="539" spans="1:17" x14ac:dyDescent="0.25">
      <c r="A539" s="45" t="s">
        <v>477</v>
      </c>
      <c r="B539" s="127"/>
      <c r="D539" s="128" t="str">
        <f t="shared" si="18"/>
        <v>No</v>
      </c>
      <c r="E539" s="128">
        <v>0</v>
      </c>
      <c r="F539" s="128">
        <v>0</v>
      </c>
      <c r="G539" s="128">
        <v>0</v>
      </c>
      <c r="H539" s="158">
        <v>0</v>
      </c>
    </row>
    <row r="540" spans="1:17" x14ac:dyDescent="0.25">
      <c r="A540" s="45" t="s">
        <v>478</v>
      </c>
      <c r="B540" s="127"/>
      <c r="D540" s="128" t="str">
        <f t="shared" si="18"/>
        <v>No</v>
      </c>
      <c r="E540" s="128">
        <v>0</v>
      </c>
      <c r="F540" s="128">
        <v>0</v>
      </c>
      <c r="G540" s="128">
        <v>0</v>
      </c>
      <c r="H540" s="158">
        <v>0</v>
      </c>
    </row>
    <row r="541" spans="1:17" x14ac:dyDescent="0.25">
      <c r="A541" s="45" t="s">
        <v>479</v>
      </c>
      <c r="B541" s="127"/>
      <c r="D541" s="128" t="str">
        <f t="shared" si="18"/>
        <v>No</v>
      </c>
      <c r="E541" s="128">
        <v>0</v>
      </c>
      <c r="F541" s="128">
        <v>0</v>
      </c>
      <c r="G541" s="128">
        <v>0</v>
      </c>
      <c r="H541" s="158">
        <v>0</v>
      </c>
    </row>
    <row r="542" spans="1:17" x14ac:dyDescent="0.25">
      <c r="A542" s="45" t="s">
        <v>568</v>
      </c>
      <c r="B542" s="127"/>
      <c r="D542" s="128" t="str">
        <f t="shared" si="18"/>
        <v>No</v>
      </c>
      <c r="E542" s="128">
        <v>0</v>
      </c>
      <c r="F542" s="128">
        <v>0</v>
      </c>
      <c r="G542" s="128">
        <v>0</v>
      </c>
      <c r="H542" s="158">
        <v>0</v>
      </c>
      <c r="K542" s="160"/>
      <c r="N542" s="160"/>
      <c r="Q542" s="160"/>
    </row>
    <row r="543" spans="1:17" x14ac:dyDescent="0.25">
      <c r="A543" s="126" t="s">
        <v>480</v>
      </c>
      <c r="B543" s="127" t="s">
        <v>1112</v>
      </c>
      <c r="C543" s="127">
        <v>2015</v>
      </c>
      <c r="D543" s="128" t="str">
        <f t="shared" si="18"/>
        <v>Yes</v>
      </c>
      <c r="E543" s="128">
        <v>0.96260000000000001</v>
      </c>
      <c r="F543" s="128">
        <v>0.96260000000000001</v>
      </c>
      <c r="G543" s="128">
        <v>0.96260000000000001</v>
      </c>
      <c r="H543" s="158">
        <v>0.96260000000000001</v>
      </c>
      <c r="J543" s="16" t="s">
        <v>480</v>
      </c>
    </row>
    <row r="544" spans="1:17" x14ac:dyDescent="0.25">
      <c r="A544" s="126" t="s">
        <v>482</v>
      </c>
      <c r="B544" s="127" t="s">
        <v>1113</v>
      </c>
      <c r="C544" s="127">
        <v>2015</v>
      </c>
      <c r="D544" s="128" t="str">
        <f t="shared" si="18"/>
        <v>Yes</v>
      </c>
      <c r="E544" s="128">
        <v>0.97709999999999997</v>
      </c>
      <c r="F544" s="128">
        <v>0</v>
      </c>
      <c r="G544" s="128">
        <v>1.0738000000000001</v>
      </c>
      <c r="H544" s="158">
        <v>1.0738000000000001</v>
      </c>
      <c r="J544" s="16" t="s">
        <v>482</v>
      </c>
    </row>
    <row r="545" spans="1:17" x14ac:dyDescent="0.25">
      <c r="A545" s="45" t="s">
        <v>483</v>
      </c>
      <c r="B545" s="127"/>
      <c r="D545" s="128" t="str">
        <f t="shared" si="18"/>
        <v>No</v>
      </c>
      <c r="E545" s="128">
        <v>0</v>
      </c>
      <c r="F545" s="128">
        <v>0</v>
      </c>
      <c r="G545" s="128">
        <v>0</v>
      </c>
      <c r="H545" s="158">
        <v>0</v>
      </c>
      <c r="K545" s="160"/>
      <c r="N545" s="160"/>
      <c r="Q545" s="160"/>
    </row>
    <row r="546" spans="1:17" x14ac:dyDescent="0.25">
      <c r="A546" s="126" t="s">
        <v>484</v>
      </c>
      <c r="B546" s="127" t="s">
        <v>1115</v>
      </c>
      <c r="C546" s="127">
        <v>2015</v>
      </c>
      <c r="D546" s="128" t="str">
        <f t="shared" si="18"/>
        <v>Yes</v>
      </c>
      <c r="E546" s="128">
        <v>0.95720000000000005</v>
      </c>
      <c r="F546" s="128">
        <v>0.95720000000000005</v>
      </c>
      <c r="G546" s="128">
        <v>0.95720000000000005</v>
      </c>
      <c r="H546" s="158">
        <v>0.95720000000000005</v>
      </c>
      <c r="J546" s="16" t="s">
        <v>484</v>
      </c>
    </row>
    <row r="547" spans="1:17" x14ac:dyDescent="0.25">
      <c r="A547" s="45" t="s">
        <v>485</v>
      </c>
      <c r="B547" s="127"/>
      <c r="D547" s="128" t="str">
        <f t="shared" si="18"/>
        <v>No</v>
      </c>
      <c r="E547" s="128">
        <v>0</v>
      </c>
      <c r="F547" s="128">
        <v>0</v>
      </c>
      <c r="G547" s="128">
        <v>0</v>
      </c>
      <c r="H547" s="158">
        <v>0</v>
      </c>
    </row>
    <row r="548" spans="1:17" x14ac:dyDescent="0.25">
      <c r="A548" s="45" t="s">
        <v>486</v>
      </c>
      <c r="B548" s="127"/>
      <c r="D548" s="128" t="str">
        <f t="shared" si="18"/>
        <v>No</v>
      </c>
      <c r="E548" s="128">
        <v>0</v>
      </c>
      <c r="F548" s="128">
        <v>0</v>
      </c>
      <c r="G548" s="128">
        <v>0</v>
      </c>
      <c r="H548" s="158">
        <v>0</v>
      </c>
      <c r="K548" s="160"/>
      <c r="N548" s="160"/>
      <c r="Q548" s="160"/>
    </row>
    <row r="549" spans="1:17" x14ac:dyDescent="0.25">
      <c r="A549" s="126" t="s">
        <v>487</v>
      </c>
      <c r="B549" s="127" t="s">
        <v>1118</v>
      </c>
      <c r="C549" s="127">
        <v>2015</v>
      </c>
      <c r="D549" s="128" t="str">
        <f t="shared" si="18"/>
        <v>Yes</v>
      </c>
      <c r="E549" s="128">
        <v>0.98950000000000005</v>
      </c>
      <c r="F549" s="128">
        <v>0</v>
      </c>
      <c r="G549" s="128">
        <v>1.0321</v>
      </c>
      <c r="H549" s="158">
        <v>1.0321</v>
      </c>
      <c r="J549" s="16" t="s">
        <v>487</v>
      </c>
      <c r="K549" s="160"/>
      <c r="N549" s="160"/>
    </row>
    <row r="550" spans="1:17" x14ac:dyDescent="0.25">
      <c r="A550" s="126" t="s">
        <v>488</v>
      </c>
      <c r="B550" s="127" t="s">
        <v>1186</v>
      </c>
      <c r="C550" s="127">
        <v>2016</v>
      </c>
      <c r="D550" s="128" t="str">
        <f t="shared" si="18"/>
        <v>Yes</v>
      </c>
      <c r="E550" s="128">
        <v>1.0018</v>
      </c>
      <c r="F550" s="128">
        <v>1.0018</v>
      </c>
      <c r="G550" s="128">
        <v>1.0018</v>
      </c>
      <c r="H550" s="158">
        <v>1.0018</v>
      </c>
      <c r="J550" s="16" t="s">
        <v>488</v>
      </c>
      <c r="K550" s="160"/>
      <c r="N550" s="160"/>
      <c r="Q550" s="160"/>
    </row>
    <row r="551" spans="1:17" x14ac:dyDescent="0.25">
      <c r="A551" s="45" t="s">
        <v>490</v>
      </c>
      <c r="B551" s="127"/>
      <c r="D551" s="128" t="str">
        <f t="shared" si="18"/>
        <v>No</v>
      </c>
      <c r="E551" s="128">
        <v>0</v>
      </c>
      <c r="F551" s="128">
        <v>0</v>
      </c>
      <c r="G551" s="128">
        <v>0</v>
      </c>
      <c r="H551" s="158">
        <v>0</v>
      </c>
    </row>
    <row r="552" spans="1:17" x14ac:dyDescent="0.25">
      <c r="A552" s="126" t="s">
        <v>569</v>
      </c>
      <c r="B552" s="127" t="s">
        <v>1282</v>
      </c>
      <c r="C552" s="127">
        <v>2015</v>
      </c>
      <c r="D552" s="128" t="str">
        <f t="shared" si="18"/>
        <v>Yes</v>
      </c>
      <c r="E552" s="128">
        <v>0.77070000000000005</v>
      </c>
      <c r="F552" s="128">
        <v>0.77070000000000005</v>
      </c>
      <c r="G552" s="128">
        <v>0.77070000000000005</v>
      </c>
      <c r="H552" s="158">
        <v>0.77070000000000005</v>
      </c>
      <c r="J552" s="16" t="s">
        <v>569</v>
      </c>
    </row>
    <row r="553" spans="1:17" x14ac:dyDescent="0.25">
      <c r="A553" s="45" t="s">
        <v>570</v>
      </c>
      <c r="B553" s="127"/>
      <c r="D553" s="128" t="str">
        <f t="shared" si="18"/>
        <v>No</v>
      </c>
      <c r="E553" s="128">
        <v>0</v>
      </c>
      <c r="F553" s="128">
        <v>0</v>
      </c>
      <c r="G553" s="128">
        <v>0</v>
      </c>
      <c r="H553" s="158">
        <v>0</v>
      </c>
      <c r="K553" s="160"/>
      <c r="N553" s="160"/>
      <c r="Q553" s="160"/>
    </row>
    <row r="554" spans="1:17" x14ac:dyDescent="0.25">
      <c r="A554" s="126" t="s">
        <v>1129</v>
      </c>
      <c r="B554" s="127"/>
      <c r="C554" s="127">
        <v>2016</v>
      </c>
      <c r="D554" s="128" t="str">
        <f t="shared" si="18"/>
        <v>Yes</v>
      </c>
      <c r="E554" s="128">
        <v>0.7823</v>
      </c>
      <c r="F554" s="128">
        <v>0.7823</v>
      </c>
      <c r="G554" s="128">
        <v>0.7823</v>
      </c>
      <c r="H554" s="158">
        <v>0</v>
      </c>
      <c r="J554" s="16" t="s">
        <v>1129</v>
      </c>
    </row>
    <row r="555" spans="1:17" x14ac:dyDescent="0.25">
      <c r="A555" s="45" t="s">
        <v>1131</v>
      </c>
      <c r="B555" s="127"/>
      <c r="D555" s="128" t="str">
        <f t="shared" si="18"/>
        <v>No</v>
      </c>
      <c r="E555" s="128">
        <v>0</v>
      </c>
      <c r="F555" s="128">
        <v>0</v>
      </c>
      <c r="G555" s="128">
        <v>0</v>
      </c>
      <c r="H555" s="158">
        <v>0</v>
      </c>
    </row>
    <row r="556" spans="1:17" x14ac:dyDescent="0.25">
      <c r="A556" s="126" t="s">
        <v>1133</v>
      </c>
      <c r="B556" s="127"/>
      <c r="C556" s="127">
        <v>2016</v>
      </c>
      <c r="D556" s="198" t="s">
        <v>8</v>
      </c>
      <c r="E556" s="128">
        <v>1.0881000000000001</v>
      </c>
      <c r="F556" s="128">
        <v>1.0881000000000001</v>
      </c>
      <c r="G556" s="128">
        <v>0</v>
      </c>
      <c r="H556" s="158">
        <v>0</v>
      </c>
      <c r="J556" s="16" t="s">
        <v>1133</v>
      </c>
      <c r="K556" s="160"/>
      <c r="N556" s="160"/>
      <c r="Q556" s="160"/>
    </row>
    <row r="557" spans="1:17" x14ac:dyDescent="0.25">
      <c r="A557" s="45" t="s">
        <v>1226</v>
      </c>
      <c r="B557" s="127"/>
      <c r="D557" s="128" t="str">
        <f>IF(J557&gt;0,"Yes","No")</f>
        <v>Yes</v>
      </c>
      <c r="E557" s="128">
        <v>0.94550000000000001</v>
      </c>
      <c r="F557" s="128">
        <v>0.94550000000000001</v>
      </c>
      <c r="G557" s="128">
        <v>0</v>
      </c>
      <c r="H557" s="158">
        <v>0</v>
      </c>
      <c r="J557" s="16" t="s">
        <v>1226</v>
      </c>
    </row>
    <row r="558" spans="1:17" x14ac:dyDescent="0.25">
      <c r="A558" s="45" t="s">
        <v>1254</v>
      </c>
      <c r="B558" s="127"/>
      <c r="D558" s="128" t="str">
        <f>IF(J558&gt;0,"Yes","No")</f>
        <v>No</v>
      </c>
      <c r="E558" s="128">
        <v>0</v>
      </c>
      <c r="F558" s="128">
        <v>0</v>
      </c>
      <c r="G558" s="128">
        <v>0</v>
      </c>
      <c r="H558" s="158">
        <v>0</v>
      </c>
    </row>
    <row r="559" spans="1:17" x14ac:dyDescent="0.25">
      <c r="A559" s="45" t="s">
        <v>1255</v>
      </c>
      <c r="B559" s="127"/>
      <c r="D559" s="128" t="str">
        <f>IF(J559&gt;0,"Yes","No")</f>
        <v>No</v>
      </c>
      <c r="E559" s="128">
        <v>0</v>
      </c>
      <c r="F559" s="128">
        <v>0</v>
      </c>
      <c r="G559" s="128">
        <v>0</v>
      </c>
      <c r="H559" s="158">
        <v>0</v>
      </c>
    </row>
    <row r="560" spans="1:17" x14ac:dyDescent="0.25">
      <c r="A560" s="45" t="s">
        <v>1277</v>
      </c>
      <c r="B560" s="127" t="s">
        <v>1278</v>
      </c>
      <c r="D560" s="128"/>
      <c r="E560" s="128">
        <v>0</v>
      </c>
      <c r="F560" s="128">
        <v>0</v>
      </c>
      <c r="G560" s="128">
        <v>0.86419999999999997</v>
      </c>
      <c r="H560" s="158">
        <v>0.86419999999999997</v>
      </c>
    </row>
    <row r="561" spans="1:8" ht="15.75" customHeight="1" x14ac:dyDescent="0.25">
      <c r="A561" s="45" t="s">
        <v>496</v>
      </c>
      <c r="B561" s="127"/>
      <c r="D561" s="128" t="str">
        <f>IF(J561&gt;0,"Yes","No")</f>
        <v>No</v>
      </c>
      <c r="E561" s="128">
        <v>0</v>
      </c>
      <c r="F561" s="128">
        <v>0</v>
      </c>
      <c r="G561" s="128">
        <v>0</v>
      </c>
      <c r="H561" s="158">
        <v>0</v>
      </c>
    </row>
    <row r="562" spans="1:8" x14ac:dyDescent="0.25">
      <c r="D562" s="128"/>
    </row>
  </sheetData>
  <sortState xmlns:xlrd2="http://schemas.microsoft.com/office/spreadsheetml/2017/richdata2" ref="A2:LN560">
    <sortCondition ref="A2:A560"/>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04"/>
  <sheetViews>
    <sheetView workbookViewId="0">
      <selection activeCell="I11" sqref="I11"/>
    </sheetView>
  </sheetViews>
  <sheetFormatPr defaultColWidth="9.140625" defaultRowHeight="15" x14ac:dyDescent="0.25"/>
  <cols>
    <col min="1" max="1" width="9.140625" style="118"/>
    <col min="2" max="2" width="36" style="118" bestFit="1" customWidth="1"/>
    <col min="3" max="3" width="12.7109375" style="118" bestFit="1" customWidth="1"/>
    <col min="4" max="4" width="20" style="118" bestFit="1" customWidth="1"/>
    <col min="5" max="5" width="21.42578125" style="118" bestFit="1" customWidth="1"/>
    <col min="6" max="6" width="20.42578125" style="118" bestFit="1" customWidth="1"/>
    <col min="7" max="7" width="25.5703125" style="118" bestFit="1" customWidth="1"/>
    <col min="8" max="16384" width="9.140625" style="118"/>
  </cols>
  <sheetData>
    <row r="1" spans="1:7" x14ac:dyDescent="0.25">
      <c r="A1" s="118" t="s">
        <v>1181</v>
      </c>
      <c r="B1" s="118" t="s">
        <v>1259</v>
      </c>
      <c r="C1" s="118" t="s">
        <v>1260</v>
      </c>
      <c r="D1" s="118" t="s">
        <v>1261</v>
      </c>
      <c r="E1" s="118" t="s">
        <v>1262</v>
      </c>
      <c r="F1" s="118" t="s">
        <v>1263</v>
      </c>
      <c r="G1" s="118" t="s">
        <v>1264</v>
      </c>
    </row>
    <row r="2" spans="1:7" x14ac:dyDescent="0.25">
      <c r="A2" s="118" t="s">
        <v>10</v>
      </c>
      <c r="B2" s="118" t="s">
        <v>571</v>
      </c>
      <c r="C2" s="118">
        <v>2017</v>
      </c>
      <c r="D2" s="118">
        <v>0</v>
      </c>
      <c r="E2" s="118">
        <v>224.18029999999999</v>
      </c>
      <c r="F2" s="118">
        <v>144.80000000000001</v>
      </c>
      <c r="G2" s="119">
        <v>0.64590000000000003</v>
      </c>
    </row>
    <row r="3" spans="1:7" x14ac:dyDescent="0.25">
      <c r="A3" s="118" t="s">
        <v>20</v>
      </c>
      <c r="B3" s="118" t="s">
        <v>584</v>
      </c>
      <c r="C3" s="118">
        <v>2015</v>
      </c>
      <c r="D3" s="118">
        <v>0</v>
      </c>
      <c r="E3" s="120">
        <v>2133.8137999999999</v>
      </c>
      <c r="F3" s="120">
        <v>1312.08</v>
      </c>
      <c r="G3" s="119">
        <v>0.6149</v>
      </c>
    </row>
    <row r="4" spans="1:7" x14ac:dyDescent="0.25">
      <c r="A4" s="118" t="s">
        <v>498</v>
      </c>
      <c r="B4" s="118" t="s">
        <v>590</v>
      </c>
      <c r="C4" s="118">
        <v>2015</v>
      </c>
      <c r="D4" s="118">
        <v>0</v>
      </c>
      <c r="E4" s="118">
        <v>168.637</v>
      </c>
      <c r="F4" s="118">
        <v>116.52</v>
      </c>
      <c r="G4" s="119">
        <v>0.69099999999999995</v>
      </c>
    </row>
    <row r="5" spans="1:7" x14ac:dyDescent="0.25">
      <c r="A5" s="118" t="s">
        <v>37</v>
      </c>
      <c r="B5" s="118" t="s">
        <v>603</v>
      </c>
      <c r="C5" s="118">
        <v>2015</v>
      </c>
      <c r="D5" s="118">
        <v>0</v>
      </c>
      <c r="E5" s="120">
        <v>1181.8003000000001</v>
      </c>
      <c r="F5" s="118">
        <v>872.93</v>
      </c>
      <c r="G5" s="119">
        <v>0.73860000000000003</v>
      </c>
    </row>
    <row r="6" spans="1:7" x14ac:dyDescent="0.25">
      <c r="A6" s="118" t="s">
        <v>41</v>
      </c>
      <c r="B6" s="118" t="s">
        <v>607</v>
      </c>
      <c r="C6" s="118">
        <v>2020</v>
      </c>
      <c r="D6" s="118">
        <v>0</v>
      </c>
      <c r="E6" s="118">
        <v>231.44390000000001</v>
      </c>
      <c r="F6" s="118">
        <v>156</v>
      </c>
      <c r="G6" s="119">
        <v>0.67400000000000004</v>
      </c>
    </row>
    <row r="7" spans="1:7" x14ac:dyDescent="0.25">
      <c r="A7" s="118" t="s">
        <v>48</v>
      </c>
      <c r="B7" s="118" t="s">
        <v>614</v>
      </c>
      <c r="C7" s="118">
        <v>2016</v>
      </c>
      <c r="D7" s="118">
        <v>0</v>
      </c>
      <c r="E7" s="120">
        <v>15888.8418</v>
      </c>
      <c r="F7" s="120">
        <v>6931.71</v>
      </c>
      <c r="G7" s="119">
        <v>0.43630000000000002</v>
      </c>
    </row>
    <row r="8" spans="1:7" x14ac:dyDescent="0.25">
      <c r="A8" s="118" t="s">
        <v>52</v>
      </c>
      <c r="B8" s="118" t="s">
        <v>618</v>
      </c>
      <c r="C8" s="118">
        <v>2017</v>
      </c>
      <c r="D8" s="118">
        <v>0</v>
      </c>
      <c r="E8" s="120">
        <v>10539.116400000001</v>
      </c>
      <c r="F8" s="120">
        <v>6942.25</v>
      </c>
      <c r="G8" s="119">
        <v>0.65869999999999995</v>
      </c>
    </row>
    <row r="9" spans="1:7" x14ac:dyDescent="0.25">
      <c r="A9" s="118" t="s">
        <v>54</v>
      </c>
      <c r="B9" s="118" t="s">
        <v>620</v>
      </c>
      <c r="C9" s="118">
        <v>2018</v>
      </c>
      <c r="D9" s="118">
        <v>0</v>
      </c>
      <c r="E9" s="120">
        <v>4681.0626000000002</v>
      </c>
      <c r="F9" s="120">
        <v>3304.3</v>
      </c>
      <c r="G9" s="119">
        <v>0.70589999999999997</v>
      </c>
    </row>
    <row r="10" spans="1:7" x14ac:dyDescent="0.25">
      <c r="A10" s="118" t="s">
        <v>55</v>
      </c>
      <c r="B10" s="118" t="s">
        <v>621</v>
      </c>
      <c r="C10" s="118">
        <v>2019</v>
      </c>
      <c r="D10" s="118">
        <v>0</v>
      </c>
      <c r="E10" s="118">
        <v>848.7278</v>
      </c>
      <c r="F10" s="118">
        <v>563</v>
      </c>
      <c r="G10" s="119">
        <v>0.6633</v>
      </c>
    </row>
    <row r="11" spans="1:7" x14ac:dyDescent="0.25">
      <c r="A11" s="118" t="s">
        <v>503</v>
      </c>
      <c r="B11" s="118" t="s">
        <v>629</v>
      </c>
      <c r="C11" s="118">
        <v>2020</v>
      </c>
      <c r="D11" s="118">
        <v>0</v>
      </c>
      <c r="E11" s="118">
        <v>46.587600000000002</v>
      </c>
      <c r="F11" s="118">
        <v>35</v>
      </c>
      <c r="G11" s="119">
        <v>0.75129999999999997</v>
      </c>
    </row>
    <row r="12" spans="1:7" x14ac:dyDescent="0.25">
      <c r="A12" s="118" t="s">
        <v>67</v>
      </c>
      <c r="B12" s="118" t="s">
        <v>637</v>
      </c>
      <c r="C12" s="118">
        <v>2015</v>
      </c>
      <c r="D12" s="118">
        <v>0</v>
      </c>
      <c r="E12" s="118">
        <v>321.07859999999999</v>
      </c>
      <c r="F12" s="118">
        <v>267.5</v>
      </c>
      <c r="G12" s="119">
        <v>0.83309999999999995</v>
      </c>
    </row>
    <row r="13" spans="1:7" x14ac:dyDescent="0.25">
      <c r="A13" s="118" t="s">
        <v>71</v>
      </c>
      <c r="B13" s="118" t="s">
        <v>641</v>
      </c>
      <c r="C13" s="118">
        <v>2019</v>
      </c>
      <c r="D13" s="118">
        <v>0</v>
      </c>
      <c r="E13" s="120">
        <v>3708.6869000000002</v>
      </c>
      <c r="F13" s="120">
        <v>2510.92</v>
      </c>
      <c r="G13" s="119">
        <v>0.67700000000000005</v>
      </c>
    </row>
    <row r="14" spans="1:7" x14ac:dyDescent="0.25">
      <c r="A14" s="118" t="s">
        <v>74</v>
      </c>
      <c r="B14" s="118" t="s">
        <v>645</v>
      </c>
      <c r="C14" s="118">
        <v>2018</v>
      </c>
      <c r="D14" s="118">
        <v>0</v>
      </c>
      <c r="E14" s="118">
        <v>56.2834</v>
      </c>
      <c r="F14" s="118">
        <v>47</v>
      </c>
      <c r="G14" s="119">
        <v>0.83509999999999995</v>
      </c>
    </row>
    <row r="15" spans="1:7" x14ac:dyDescent="0.25">
      <c r="A15" s="118" t="s">
        <v>89</v>
      </c>
      <c r="B15" s="118" t="s">
        <v>662</v>
      </c>
      <c r="C15" s="118">
        <v>2020</v>
      </c>
      <c r="D15" s="118">
        <v>0</v>
      </c>
      <c r="E15" s="120">
        <v>1099.8910000000001</v>
      </c>
      <c r="F15" s="118">
        <v>615</v>
      </c>
      <c r="G15" s="119">
        <v>0.55910000000000004</v>
      </c>
    </row>
    <row r="16" spans="1:7" x14ac:dyDescent="0.25">
      <c r="A16" s="118" t="s">
        <v>113</v>
      </c>
      <c r="B16" s="118" t="s">
        <v>687</v>
      </c>
      <c r="C16" s="118">
        <v>2016</v>
      </c>
      <c r="D16" s="118">
        <v>0</v>
      </c>
      <c r="E16" s="120">
        <v>8120.2380000000003</v>
      </c>
      <c r="F16" s="120">
        <v>4784.1899999999996</v>
      </c>
      <c r="G16" s="119">
        <v>0.58919999999999995</v>
      </c>
    </row>
    <row r="17" spans="1:7" x14ac:dyDescent="0.25">
      <c r="A17" s="118" t="s">
        <v>114</v>
      </c>
      <c r="B17" s="118" t="s">
        <v>689</v>
      </c>
      <c r="C17" s="118">
        <v>2020</v>
      </c>
      <c r="D17" s="118">
        <v>0</v>
      </c>
      <c r="E17" s="118">
        <v>45.341700000000003</v>
      </c>
      <c r="F17" s="118">
        <v>57</v>
      </c>
      <c r="G17" s="119">
        <v>1.2571000000000001</v>
      </c>
    </row>
    <row r="18" spans="1:7" x14ac:dyDescent="0.25">
      <c r="A18" s="118" t="s">
        <v>118</v>
      </c>
      <c r="B18" s="118" t="s">
        <v>693</v>
      </c>
      <c r="C18" s="118">
        <v>2015</v>
      </c>
      <c r="D18" s="118">
        <v>0</v>
      </c>
      <c r="E18" s="120">
        <v>1391.9684</v>
      </c>
      <c r="F18" s="118">
        <v>792.1</v>
      </c>
      <c r="G18" s="119">
        <v>0.56910000000000005</v>
      </c>
    </row>
    <row r="19" spans="1:7" x14ac:dyDescent="0.25">
      <c r="A19" s="118" t="s">
        <v>124</v>
      </c>
      <c r="B19" s="118" t="s">
        <v>699</v>
      </c>
      <c r="C19" s="118">
        <v>2016</v>
      </c>
      <c r="D19" s="118">
        <v>0</v>
      </c>
      <c r="E19" s="118">
        <v>151.18180000000001</v>
      </c>
      <c r="F19" s="118">
        <v>107.43</v>
      </c>
      <c r="G19" s="119">
        <v>0.71060000000000001</v>
      </c>
    </row>
    <row r="20" spans="1:7" x14ac:dyDescent="0.25">
      <c r="A20" s="118" t="s">
        <v>129</v>
      </c>
      <c r="B20" s="118" t="s">
        <v>704</v>
      </c>
      <c r="C20" s="118">
        <v>2019</v>
      </c>
      <c r="D20" s="118">
        <v>0</v>
      </c>
      <c r="E20" s="118">
        <v>74.837599999999995</v>
      </c>
      <c r="F20" s="118">
        <v>59</v>
      </c>
      <c r="G20" s="119">
        <v>0.78839999999999999</v>
      </c>
    </row>
    <row r="21" spans="1:7" x14ac:dyDescent="0.25">
      <c r="A21" s="118" t="s">
        <v>136</v>
      </c>
      <c r="B21" s="118" t="s">
        <v>711</v>
      </c>
      <c r="C21" s="118">
        <v>2015</v>
      </c>
      <c r="D21" s="118">
        <v>0</v>
      </c>
      <c r="E21" s="118">
        <v>971.19640000000004</v>
      </c>
      <c r="F21" s="118">
        <v>652.16</v>
      </c>
      <c r="G21" s="119">
        <v>0.67149999999999999</v>
      </c>
    </row>
    <row r="22" spans="1:7" x14ac:dyDescent="0.25">
      <c r="A22" s="118" t="s">
        <v>510</v>
      </c>
      <c r="B22" s="118" t="s">
        <v>712</v>
      </c>
      <c r="C22" s="118">
        <v>2017</v>
      </c>
      <c r="D22" s="118">
        <v>0</v>
      </c>
      <c r="E22" s="118">
        <v>177.72399999999999</v>
      </c>
      <c r="F22" s="118">
        <v>134</v>
      </c>
      <c r="G22" s="119">
        <v>0.754</v>
      </c>
    </row>
    <row r="23" spans="1:7" x14ac:dyDescent="0.25">
      <c r="A23" s="118" t="s">
        <v>1249</v>
      </c>
      <c r="B23" s="118" t="s">
        <v>713</v>
      </c>
      <c r="C23" s="118">
        <v>2017</v>
      </c>
      <c r="D23" s="118">
        <v>0</v>
      </c>
      <c r="E23" s="118">
        <v>252.99080000000001</v>
      </c>
      <c r="F23" s="118">
        <v>181</v>
      </c>
      <c r="G23" s="119">
        <v>0.71540000000000004</v>
      </c>
    </row>
    <row r="24" spans="1:7" x14ac:dyDescent="0.25">
      <c r="A24" s="118" t="s">
        <v>1250</v>
      </c>
      <c r="B24" s="118" t="s">
        <v>714</v>
      </c>
      <c r="C24" s="118">
        <v>2018</v>
      </c>
      <c r="D24" s="118">
        <v>0</v>
      </c>
      <c r="E24" s="118">
        <v>337.36380000000003</v>
      </c>
      <c r="F24" s="118">
        <v>191.86</v>
      </c>
      <c r="G24" s="119">
        <v>0.56869999999999998</v>
      </c>
    </row>
    <row r="25" spans="1:7" x14ac:dyDescent="0.25">
      <c r="A25" s="118" t="s">
        <v>1251</v>
      </c>
      <c r="B25" s="118" t="s">
        <v>715</v>
      </c>
      <c r="C25" s="118">
        <v>2017</v>
      </c>
      <c r="D25" s="118">
        <v>0</v>
      </c>
      <c r="E25" s="118">
        <v>270.38260000000002</v>
      </c>
      <c r="F25" s="118">
        <v>178.65</v>
      </c>
      <c r="G25" s="119">
        <v>0.66069999999999995</v>
      </c>
    </row>
    <row r="26" spans="1:7" x14ac:dyDescent="0.25">
      <c r="A26" s="118" t="s">
        <v>138</v>
      </c>
      <c r="B26" s="118" t="s">
        <v>719</v>
      </c>
      <c r="C26" s="118">
        <v>2015</v>
      </c>
      <c r="D26" s="118">
        <v>0</v>
      </c>
      <c r="E26" s="118">
        <v>887.86350000000004</v>
      </c>
      <c r="F26" s="118">
        <v>697.45</v>
      </c>
      <c r="G26" s="119">
        <v>0.78549999999999998</v>
      </c>
    </row>
    <row r="27" spans="1:7" x14ac:dyDescent="0.25">
      <c r="A27" s="118" t="s">
        <v>140</v>
      </c>
      <c r="B27" s="118" t="s">
        <v>721</v>
      </c>
      <c r="C27" s="118">
        <v>2015</v>
      </c>
      <c r="D27" s="118">
        <v>0</v>
      </c>
      <c r="E27" s="118">
        <v>530.15070000000003</v>
      </c>
      <c r="F27" s="118">
        <v>338</v>
      </c>
      <c r="G27" s="119">
        <v>0.63759999999999994</v>
      </c>
    </row>
    <row r="28" spans="1:7" x14ac:dyDescent="0.25">
      <c r="A28" s="118" t="s">
        <v>141</v>
      </c>
      <c r="B28" s="118" t="s">
        <v>722</v>
      </c>
      <c r="C28" s="118">
        <v>2016</v>
      </c>
      <c r="D28" s="118">
        <v>0</v>
      </c>
      <c r="E28" s="118">
        <v>296.16430000000003</v>
      </c>
      <c r="F28" s="118">
        <v>257</v>
      </c>
      <c r="G28" s="119">
        <v>0.86780000000000002</v>
      </c>
    </row>
    <row r="29" spans="1:7" x14ac:dyDescent="0.25">
      <c r="A29" s="118" t="s">
        <v>142</v>
      </c>
      <c r="B29" s="118" t="s">
        <v>723</v>
      </c>
      <c r="C29" s="118">
        <v>2015</v>
      </c>
      <c r="D29" s="118">
        <v>0</v>
      </c>
      <c r="E29" s="118">
        <v>748.91959999999995</v>
      </c>
      <c r="F29" s="118">
        <v>547</v>
      </c>
      <c r="G29" s="119">
        <v>0.73040000000000005</v>
      </c>
    </row>
    <row r="30" spans="1:7" x14ac:dyDescent="0.25">
      <c r="A30" s="118" t="s">
        <v>143</v>
      </c>
      <c r="B30" s="118" t="s">
        <v>724</v>
      </c>
      <c r="C30" s="118">
        <v>2015</v>
      </c>
      <c r="D30" s="118">
        <v>0</v>
      </c>
      <c r="E30" s="118">
        <v>297.18490000000003</v>
      </c>
      <c r="F30" s="118">
        <v>263</v>
      </c>
      <c r="G30" s="119">
        <v>0.88500000000000001</v>
      </c>
    </row>
    <row r="31" spans="1:7" x14ac:dyDescent="0.25">
      <c r="A31" s="118" t="s">
        <v>520</v>
      </c>
      <c r="B31" s="118" t="s">
        <v>750</v>
      </c>
      <c r="C31" s="118">
        <v>2016</v>
      </c>
      <c r="D31" s="118">
        <v>0</v>
      </c>
      <c r="E31" s="118">
        <v>52.3399</v>
      </c>
      <c r="F31" s="118">
        <v>36</v>
      </c>
      <c r="G31" s="119">
        <v>0.68779999999999997</v>
      </c>
    </row>
    <row r="32" spans="1:7" x14ac:dyDescent="0.25">
      <c r="A32" s="118" t="s">
        <v>172</v>
      </c>
      <c r="B32" s="118" t="s">
        <v>761</v>
      </c>
      <c r="C32" s="118">
        <v>2015</v>
      </c>
      <c r="D32" s="118">
        <v>0</v>
      </c>
      <c r="E32" s="118">
        <v>132.6326</v>
      </c>
      <c r="F32" s="118">
        <v>120</v>
      </c>
      <c r="G32" s="119">
        <v>0.90480000000000005</v>
      </c>
    </row>
    <row r="33" spans="1:7" x14ac:dyDescent="0.25">
      <c r="A33" s="118" t="s">
        <v>524</v>
      </c>
      <c r="B33" s="118" t="s">
        <v>762</v>
      </c>
      <c r="C33" s="118">
        <v>2015</v>
      </c>
      <c r="D33" s="118">
        <v>0</v>
      </c>
      <c r="E33" s="118">
        <v>122.3836</v>
      </c>
      <c r="F33" s="118">
        <v>72</v>
      </c>
      <c r="G33" s="119">
        <v>0.58830000000000005</v>
      </c>
    </row>
    <row r="34" spans="1:7" x14ac:dyDescent="0.25">
      <c r="A34" s="118" t="s">
        <v>185</v>
      </c>
      <c r="B34" s="118" t="s">
        <v>777</v>
      </c>
      <c r="C34" s="118">
        <v>2018</v>
      </c>
      <c r="D34" s="118">
        <v>0</v>
      </c>
      <c r="E34" s="120">
        <v>1095.4670000000001</v>
      </c>
      <c r="F34" s="118">
        <v>770</v>
      </c>
      <c r="G34" s="119">
        <v>0.70289999999999997</v>
      </c>
    </row>
    <row r="35" spans="1:7" x14ac:dyDescent="0.25">
      <c r="A35" s="118" t="s">
        <v>196</v>
      </c>
      <c r="B35" s="118" t="s">
        <v>793</v>
      </c>
      <c r="C35" s="118">
        <v>2015</v>
      </c>
      <c r="D35" s="118">
        <v>0</v>
      </c>
      <c r="E35" s="120">
        <v>5739.2909</v>
      </c>
      <c r="F35" s="120">
        <v>5320.31</v>
      </c>
      <c r="G35" s="119">
        <v>0.92700000000000005</v>
      </c>
    </row>
    <row r="36" spans="1:7" x14ac:dyDescent="0.25">
      <c r="A36" s="118" t="s">
        <v>201</v>
      </c>
      <c r="B36" s="118" t="s">
        <v>798</v>
      </c>
      <c r="C36" s="118">
        <v>2015</v>
      </c>
      <c r="D36" s="118">
        <v>0</v>
      </c>
      <c r="E36" s="120">
        <v>12737.5296</v>
      </c>
      <c r="F36" s="120">
        <v>12702.21</v>
      </c>
      <c r="G36" s="119">
        <v>0.99719999999999998</v>
      </c>
    </row>
    <row r="37" spans="1:7" x14ac:dyDescent="0.25">
      <c r="A37" s="118" t="s">
        <v>202</v>
      </c>
      <c r="B37" s="118" t="s">
        <v>799</v>
      </c>
      <c r="C37" s="118">
        <v>2015</v>
      </c>
      <c r="D37" s="118">
        <v>0</v>
      </c>
      <c r="E37" s="120">
        <v>2209.9431</v>
      </c>
      <c r="F37" s="120">
        <v>1757</v>
      </c>
      <c r="G37" s="119">
        <v>0.79500000000000004</v>
      </c>
    </row>
    <row r="38" spans="1:7" x14ac:dyDescent="0.25">
      <c r="A38" s="118" t="s">
        <v>1265</v>
      </c>
      <c r="B38" s="118" t="s">
        <v>802</v>
      </c>
      <c r="C38" s="118">
        <v>2015</v>
      </c>
      <c r="D38" s="118">
        <v>937</v>
      </c>
      <c r="E38" s="118">
        <v>971.85299999999995</v>
      </c>
      <c r="F38" s="118">
        <v>939</v>
      </c>
      <c r="G38" s="119">
        <v>0.96619999999999995</v>
      </c>
    </row>
    <row r="39" spans="1:7" x14ac:dyDescent="0.25">
      <c r="A39" s="118" t="s">
        <v>1266</v>
      </c>
      <c r="B39" s="118" t="s">
        <v>1184</v>
      </c>
      <c r="C39" s="118">
        <v>2015</v>
      </c>
      <c r="D39" s="118">
        <v>243</v>
      </c>
      <c r="E39" s="118">
        <v>237.05449999999999</v>
      </c>
      <c r="F39" s="118">
        <v>233</v>
      </c>
      <c r="G39" s="119">
        <v>0.9829</v>
      </c>
    </row>
    <row r="40" spans="1:7" x14ac:dyDescent="0.25">
      <c r="A40" s="118" t="s">
        <v>208</v>
      </c>
      <c r="B40" s="118" t="s">
        <v>805</v>
      </c>
      <c r="C40" s="118">
        <v>2015</v>
      </c>
      <c r="D40" s="118">
        <v>449</v>
      </c>
      <c r="E40" s="118">
        <v>481.4871</v>
      </c>
      <c r="F40" s="118">
        <v>481</v>
      </c>
      <c r="G40" s="119">
        <v>0.999</v>
      </c>
    </row>
    <row r="41" spans="1:7" x14ac:dyDescent="0.25">
      <c r="A41" s="118" t="s">
        <v>210</v>
      </c>
      <c r="B41" s="118" t="s">
        <v>1228</v>
      </c>
      <c r="C41" s="118">
        <v>2015</v>
      </c>
      <c r="D41" s="118">
        <v>591</v>
      </c>
      <c r="E41" s="118">
        <v>583.70150000000001</v>
      </c>
      <c r="F41" s="118">
        <v>562</v>
      </c>
      <c r="G41" s="119">
        <v>0.96279999999999999</v>
      </c>
    </row>
    <row r="42" spans="1:7" x14ac:dyDescent="0.25">
      <c r="A42" s="118" t="s">
        <v>1267</v>
      </c>
      <c r="B42" s="118" t="s">
        <v>808</v>
      </c>
      <c r="C42" s="118">
        <v>2015</v>
      </c>
      <c r="D42" s="118">
        <v>170</v>
      </c>
      <c r="E42" s="118">
        <v>71.288899999999998</v>
      </c>
      <c r="F42" s="118">
        <v>73</v>
      </c>
      <c r="G42" s="119">
        <v>1.024</v>
      </c>
    </row>
    <row r="43" spans="1:7" x14ac:dyDescent="0.25">
      <c r="A43" s="118" t="s">
        <v>214</v>
      </c>
      <c r="B43" s="118" t="s">
        <v>1185</v>
      </c>
      <c r="C43" s="118">
        <v>2015</v>
      </c>
      <c r="D43" s="118">
        <v>645</v>
      </c>
      <c r="E43" s="118">
        <v>501.1721</v>
      </c>
      <c r="F43" s="118">
        <v>501</v>
      </c>
      <c r="G43" s="119">
        <v>0.99970000000000003</v>
      </c>
    </row>
    <row r="44" spans="1:7" x14ac:dyDescent="0.25">
      <c r="A44" s="118" t="s">
        <v>215</v>
      </c>
      <c r="B44" s="118" t="s">
        <v>812</v>
      </c>
      <c r="C44" s="118">
        <v>2018</v>
      </c>
      <c r="D44" s="118">
        <v>546</v>
      </c>
      <c r="E44" s="118">
        <v>387.70609999999999</v>
      </c>
      <c r="F44" s="118">
        <v>381</v>
      </c>
      <c r="G44" s="119">
        <v>0.98270000000000002</v>
      </c>
    </row>
    <row r="45" spans="1:7" x14ac:dyDescent="0.25">
      <c r="A45" s="118" t="s">
        <v>217</v>
      </c>
      <c r="B45" s="118" t="s">
        <v>1229</v>
      </c>
      <c r="C45" s="118">
        <v>2017</v>
      </c>
      <c r="D45" s="120">
        <v>1455</v>
      </c>
      <c r="E45" s="120">
        <v>1359.0001</v>
      </c>
      <c r="F45" s="120">
        <v>1396.5</v>
      </c>
      <c r="G45" s="119">
        <v>1.0276000000000001</v>
      </c>
    </row>
    <row r="46" spans="1:7" x14ac:dyDescent="0.25">
      <c r="A46" s="118" t="s">
        <v>218</v>
      </c>
      <c r="B46" s="118" t="s">
        <v>815</v>
      </c>
      <c r="C46" s="118">
        <v>2015</v>
      </c>
      <c r="D46" s="118">
        <v>100</v>
      </c>
      <c r="E46" s="118">
        <v>166.32040000000001</v>
      </c>
      <c r="F46" s="118">
        <v>162.5</v>
      </c>
      <c r="G46" s="119">
        <v>0.97699999999999998</v>
      </c>
    </row>
    <row r="47" spans="1:7" x14ac:dyDescent="0.25">
      <c r="A47" s="118" t="s">
        <v>1268</v>
      </c>
      <c r="B47" s="118" t="s">
        <v>817</v>
      </c>
      <c r="C47" s="118">
        <v>2015</v>
      </c>
      <c r="D47" s="118">
        <v>99</v>
      </c>
      <c r="E47" s="118">
        <v>95.792599999999993</v>
      </c>
      <c r="F47" s="118">
        <v>103</v>
      </c>
      <c r="G47" s="119">
        <v>1.0751999999999999</v>
      </c>
    </row>
    <row r="48" spans="1:7" x14ac:dyDescent="0.25">
      <c r="A48" s="118" t="s">
        <v>222</v>
      </c>
      <c r="B48" s="118" t="s">
        <v>819</v>
      </c>
      <c r="C48" s="118">
        <v>2017</v>
      </c>
      <c r="D48" s="118">
        <v>222</v>
      </c>
      <c r="E48" s="118">
        <v>111.4563</v>
      </c>
      <c r="F48" s="118">
        <v>111</v>
      </c>
      <c r="G48" s="119">
        <v>0.99590000000000001</v>
      </c>
    </row>
    <row r="49" spans="1:7" x14ac:dyDescent="0.25">
      <c r="A49" s="118" t="s">
        <v>535</v>
      </c>
      <c r="B49" s="118" t="s">
        <v>850</v>
      </c>
      <c r="C49" s="118">
        <v>2015</v>
      </c>
      <c r="D49" s="118">
        <v>0</v>
      </c>
      <c r="E49" s="118">
        <v>601.50559999999996</v>
      </c>
      <c r="F49" s="118">
        <v>384</v>
      </c>
      <c r="G49" s="119">
        <v>0.63839999999999997</v>
      </c>
    </row>
    <row r="50" spans="1:7" x14ac:dyDescent="0.25">
      <c r="A50" s="118" t="s">
        <v>281</v>
      </c>
      <c r="B50" s="118" t="s">
        <v>884</v>
      </c>
      <c r="C50" s="118">
        <v>2015</v>
      </c>
      <c r="D50" s="118">
        <v>0</v>
      </c>
      <c r="E50" s="118">
        <v>158.38290000000001</v>
      </c>
      <c r="F50" s="118">
        <v>108</v>
      </c>
      <c r="G50" s="119">
        <v>0.68189999999999995</v>
      </c>
    </row>
    <row r="51" spans="1:7" x14ac:dyDescent="0.25">
      <c r="A51" s="118" t="s">
        <v>284</v>
      </c>
      <c r="B51" s="118" t="s">
        <v>887</v>
      </c>
      <c r="C51" s="118">
        <v>2018</v>
      </c>
      <c r="D51" s="118">
        <v>0</v>
      </c>
      <c r="E51" s="118">
        <v>679.87070000000006</v>
      </c>
      <c r="F51" s="118">
        <v>416</v>
      </c>
      <c r="G51" s="119">
        <v>0.6119</v>
      </c>
    </row>
    <row r="52" spans="1:7" x14ac:dyDescent="0.25">
      <c r="A52" s="118" t="s">
        <v>295</v>
      </c>
      <c r="B52" s="118" t="s">
        <v>898</v>
      </c>
      <c r="C52" s="118">
        <v>2020</v>
      </c>
      <c r="D52" s="118">
        <v>0</v>
      </c>
      <c r="E52" s="120">
        <v>1019.8288</v>
      </c>
      <c r="F52" s="118">
        <v>719</v>
      </c>
      <c r="G52" s="119">
        <v>0.70499999999999996</v>
      </c>
    </row>
    <row r="53" spans="1:7" x14ac:dyDescent="0.25">
      <c r="A53" s="118" t="s">
        <v>296</v>
      </c>
      <c r="B53" s="118" t="s">
        <v>899</v>
      </c>
      <c r="C53" s="118">
        <v>2015</v>
      </c>
      <c r="D53" s="118">
        <v>0</v>
      </c>
      <c r="E53" s="118">
        <v>890.34879999999998</v>
      </c>
      <c r="F53" s="118">
        <v>819.23</v>
      </c>
      <c r="G53" s="119">
        <v>0.92010000000000003</v>
      </c>
    </row>
    <row r="54" spans="1:7" x14ac:dyDescent="0.25">
      <c r="A54" s="118" t="s">
        <v>305</v>
      </c>
      <c r="B54" s="118" t="s">
        <v>913</v>
      </c>
      <c r="C54" s="118">
        <v>2015</v>
      </c>
      <c r="D54" s="118">
        <v>0</v>
      </c>
      <c r="E54" s="118">
        <v>557.32410000000004</v>
      </c>
      <c r="F54" s="118">
        <v>427</v>
      </c>
      <c r="G54" s="119">
        <v>0.76619999999999999</v>
      </c>
    </row>
    <row r="55" spans="1:7" x14ac:dyDescent="0.25">
      <c r="A55" s="118" t="s">
        <v>308</v>
      </c>
      <c r="B55" s="118" t="s">
        <v>916</v>
      </c>
      <c r="C55" s="118">
        <v>2019</v>
      </c>
      <c r="D55" s="118">
        <v>0</v>
      </c>
      <c r="E55" s="118">
        <v>636.04399999999998</v>
      </c>
      <c r="F55" s="118">
        <v>452</v>
      </c>
      <c r="G55" s="119">
        <v>0.71060000000000001</v>
      </c>
    </row>
    <row r="56" spans="1:7" x14ac:dyDescent="0.25">
      <c r="A56" s="118" t="s">
        <v>309</v>
      </c>
      <c r="B56" s="118" t="s">
        <v>917</v>
      </c>
      <c r="C56" s="118">
        <v>2015</v>
      </c>
      <c r="D56" s="118">
        <v>0</v>
      </c>
      <c r="E56" s="118">
        <v>269.79669999999999</v>
      </c>
      <c r="F56" s="118">
        <v>193</v>
      </c>
      <c r="G56" s="119">
        <v>0.71540000000000004</v>
      </c>
    </row>
    <row r="57" spans="1:7" x14ac:dyDescent="0.25">
      <c r="A57" s="118" t="s">
        <v>310</v>
      </c>
      <c r="B57" s="118" t="s">
        <v>918</v>
      </c>
      <c r="C57" s="118">
        <v>2019</v>
      </c>
      <c r="D57" s="118">
        <v>0</v>
      </c>
      <c r="E57" s="120">
        <v>1196.2025000000001</v>
      </c>
      <c r="F57" s="118">
        <v>915.57</v>
      </c>
      <c r="G57" s="119">
        <v>0.76539999999999997</v>
      </c>
    </row>
    <row r="58" spans="1:7" x14ac:dyDescent="0.25">
      <c r="A58" s="118" t="s">
        <v>322</v>
      </c>
      <c r="B58" s="118" t="s">
        <v>931</v>
      </c>
      <c r="C58" s="118">
        <v>2017</v>
      </c>
      <c r="D58" s="118">
        <v>0</v>
      </c>
      <c r="E58" s="118">
        <v>130.88999999999999</v>
      </c>
      <c r="F58" s="118">
        <v>81.38</v>
      </c>
      <c r="G58" s="119">
        <v>0.62170000000000003</v>
      </c>
    </row>
    <row r="59" spans="1:7" x14ac:dyDescent="0.25">
      <c r="A59" s="118" t="s">
        <v>332</v>
      </c>
      <c r="B59" s="118" t="s">
        <v>942</v>
      </c>
      <c r="C59" s="118">
        <v>2015</v>
      </c>
      <c r="D59" s="118">
        <v>0</v>
      </c>
      <c r="E59" s="118">
        <v>114.5367</v>
      </c>
      <c r="F59" s="118">
        <v>99</v>
      </c>
      <c r="G59" s="119">
        <v>0.86439999999999995</v>
      </c>
    </row>
    <row r="60" spans="1:7" x14ac:dyDescent="0.25">
      <c r="A60" s="118" t="s">
        <v>333</v>
      </c>
      <c r="B60" s="118" t="s">
        <v>943</v>
      </c>
      <c r="C60" s="118">
        <v>2016</v>
      </c>
      <c r="D60" s="118">
        <v>0</v>
      </c>
      <c r="E60" s="118">
        <v>236.0343</v>
      </c>
      <c r="F60" s="118">
        <v>228</v>
      </c>
      <c r="G60" s="119">
        <v>0.96599999999999997</v>
      </c>
    </row>
    <row r="61" spans="1:7" x14ac:dyDescent="0.25">
      <c r="A61" s="118" t="s">
        <v>334</v>
      </c>
      <c r="B61" s="118" t="s">
        <v>944</v>
      </c>
      <c r="C61" s="118">
        <v>2015</v>
      </c>
      <c r="D61" s="118">
        <v>0</v>
      </c>
      <c r="E61" s="118">
        <v>684.25710000000004</v>
      </c>
      <c r="F61" s="118">
        <v>623</v>
      </c>
      <c r="G61" s="119">
        <v>0.91049999999999998</v>
      </c>
    </row>
    <row r="62" spans="1:7" x14ac:dyDescent="0.25">
      <c r="A62" s="118" t="s">
        <v>336</v>
      </c>
      <c r="B62" s="118" t="s">
        <v>947</v>
      </c>
      <c r="C62" s="118">
        <v>2015</v>
      </c>
      <c r="D62" s="118">
        <v>0</v>
      </c>
      <c r="E62" s="118">
        <v>624.83450000000005</v>
      </c>
      <c r="F62" s="118">
        <v>436</v>
      </c>
      <c r="G62" s="119">
        <v>0.69779999999999998</v>
      </c>
    </row>
    <row r="63" spans="1:7" x14ac:dyDescent="0.25">
      <c r="A63" s="118" t="s">
        <v>338</v>
      </c>
      <c r="B63" s="118" t="s">
        <v>949</v>
      </c>
      <c r="C63" s="118">
        <v>2015</v>
      </c>
      <c r="D63" s="118">
        <v>0</v>
      </c>
      <c r="E63" s="120">
        <v>1031.4159</v>
      </c>
      <c r="F63" s="118">
        <v>802.5</v>
      </c>
      <c r="G63" s="119">
        <v>0.77810000000000001</v>
      </c>
    </row>
    <row r="64" spans="1:7" x14ac:dyDescent="0.25">
      <c r="A64" s="118" t="s">
        <v>547</v>
      </c>
      <c r="B64" s="118" t="s">
        <v>956</v>
      </c>
      <c r="C64" s="118">
        <v>2015</v>
      </c>
      <c r="D64" s="118">
        <v>0</v>
      </c>
      <c r="E64" s="118">
        <v>185.6454</v>
      </c>
      <c r="F64" s="118">
        <v>142</v>
      </c>
      <c r="G64" s="119">
        <v>0.76490000000000002</v>
      </c>
    </row>
    <row r="65" spans="1:7" x14ac:dyDescent="0.25">
      <c r="A65" s="118" t="s">
        <v>356</v>
      </c>
      <c r="B65" s="118" t="s">
        <v>971</v>
      </c>
      <c r="C65" s="118">
        <v>2015</v>
      </c>
      <c r="D65" s="118">
        <v>0</v>
      </c>
      <c r="E65" s="118">
        <v>358.8175</v>
      </c>
      <c r="F65" s="118">
        <v>254.72</v>
      </c>
      <c r="G65" s="119">
        <v>0.70989999999999998</v>
      </c>
    </row>
    <row r="66" spans="1:7" x14ac:dyDescent="0.25">
      <c r="A66" s="118" t="s">
        <v>358</v>
      </c>
      <c r="B66" s="118" t="s">
        <v>973</v>
      </c>
      <c r="C66" s="118">
        <v>2015</v>
      </c>
      <c r="D66" s="118">
        <v>0</v>
      </c>
      <c r="E66" s="118">
        <v>330.36939999999998</v>
      </c>
      <c r="F66" s="118">
        <v>316</v>
      </c>
      <c r="G66" s="119">
        <v>0.95650000000000002</v>
      </c>
    </row>
    <row r="67" spans="1:7" x14ac:dyDescent="0.25">
      <c r="A67" s="118" t="s">
        <v>1252</v>
      </c>
      <c r="B67" s="118" t="s">
        <v>976</v>
      </c>
      <c r="C67" s="118">
        <v>2018</v>
      </c>
      <c r="D67" s="118">
        <v>0</v>
      </c>
      <c r="E67" s="118">
        <v>81.787300000000002</v>
      </c>
      <c r="F67" s="118">
        <v>53</v>
      </c>
      <c r="G67" s="119">
        <v>0.64800000000000002</v>
      </c>
    </row>
    <row r="68" spans="1:7" x14ac:dyDescent="0.25">
      <c r="A68" s="118" t="s">
        <v>361</v>
      </c>
      <c r="B68" s="118" t="s">
        <v>977</v>
      </c>
      <c r="C68" s="118">
        <v>2015</v>
      </c>
      <c r="D68" s="118">
        <v>0</v>
      </c>
      <c r="E68" s="118">
        <v>528.34429999999998</v>
      </c>
      <c r="F68" s="118">
        <v>376</v>
      </c>
      <c r="G68" s="119">
        <v>0.7117</v>
      </c>
    </row>
    <row r="69" spans="1:7" x14ac:dyDescent="0.25">
      <c r="A69" s="118" t="s">
        <v>365</v>
      </c>
      <c r="B69" s="118" t="s">
        <v>981</v>
      </c>
      <c r="C69" s="118">
        <v>2017</v>
      </c>
      <c r="D69" s="118">
        <v>0</v>
      </c>
      <c r="E69" s="118">
        <v>526.38750000000005</v>
      </c>
      <c r="F69" s="118">
        <v>320</v>
      </c>
      <c r="G69" s="119">
        <v>0.6079</v>
      </c>
    </row>
    <row r="70" spans="1:7" x14ac:dyDescent="0.25">
      <c r="A70" s="118" t="s">
        <v>552</v>
      </c>
      <c r="B70" s="118" t="s">
        <v>994</v>
      </c>
      <c r="C70" s="118">
        <v>2016</v>
      </c>
      <c r="D70" s="118">
        <v>0</v>
      </c>
      <c r="E70" s="118">
        <v>71.553299999999993</v>
      </c>
      <c r="F70" s="118">
        <v>46</v>
      </c>
      <c r="G70" s="119">
        <v>0.64290000000000003</v>
      </c>
    </row>
    <row r="71" spans="1:7" x14ac:dyDescent="0.25">
      <c r="A71" s="118" t="s">
        <v>381</v>
      </c>
      <c r="B71" s="118" t="s">
        <v>999</v>
      </c>
      <c r="C71" s="118">
        <v>2018</v>
      </c>
      <c r="D71" s="118">
        <v>0</v>
      </c>
      <c r="E71" s="120">
        <v>1368.8913</v>
      </c>
      <c r="F71" s="120">
        <v>1034.47</v>
      </c>
      <c r="G71" s="119">
        <v>0.75570000000000004</v>
      </c>
    </row>
    <row r="72" spans="1:7" x14ac:dyDescent="0.25">
      <c r="A72" s="118" t="s">
        <v>554</v>
      </c>
      <c r="B72" s="118" t="s">
        <v>1001</v>
      </c>
      <c r="C72" s="118">
        <v>2018</v>
      </c>
      <c r="D72" s="118">
        <v>0</v>
      </c>
      <c r="E72" s="118">
        <v>115.9323</v>
      </c>
      <c r="F72" s="118">
        <v>79</v>
      </c>
      <c r="G72" s="119">
        <v>0.68140000000000001</v>
      </c>
    </row>
    <row r="73" spans="1:7" x14ac:dyDescent="0.25">
      <c r="A73" s="118" t="s">
        <v>390</v>
      </c>
      <c r="B73" s="118" t="s">
        <v>1011</v>
      </c>
      <c r="C73" s="118">
        <v>2015</v>
      </c>
      <c r="D73" s="118">
        <v>0</v>
      </c>
      <c r="E73" s="118">
        <v>485.2002</v>
      </c>
      <c r="F73" s="118">
        <v>369</v>
      </c>
      <c r="G73" s="119">
        <v>0.76049999999999995</v>
      </c>
    </row>
    <row r="74" spans="1:7" x14ac:dyDescent="0.25">
      <c r="A74" s="118" t="s">
        <v>396</v>
      </c>
      <c r="B74" s="118" t="s">
        <v>1017</v>
      </c>
      <c r="C74" s="118">
        <v>2018</v>
      </c>
      <c r="D74" s="118">
        <v>0</v>
      </c>
      <c r="E74" s="120">
        <v>16238.682199999999</v>
      </c>
      <c r="F74" s="120">
        <v>11000.57</v>
      </c>
      <c r="G74" s="119">
        <v>0.6774</v>
      </c>
    </row>
    <row r="75" spans="1:7" x14ac:dyDescent="0.25">
      <c r="A75" s="118" t="s">
        <v>397</v>
      </c>
      <c r="B75" s="118" t="s">
        <v>1018</v>
      </c>
      <c r="C75" s="118">
        <v>2015</v>
      </c>
      <c r="D75" s="118">
        <v>0</v>
      </c>
      <c r="E75" s="120">
        <v>10214.343800000001</v>
      </c>
      <c r="F75" s="120">
        <v>8258.75</v>
      </c>
      <c r="G75" s="119">
        <v>0.8085</v>
      </c>
    </row>
    <row r="76" spans="1:7" x14ac:dyDescent="0.25">
      <c r="A76" s="118" t="s">
        <v>408</v>
      </c>
      <c r="B76" s="118" t="s">
        <v>1029</v>
      </c>
      <c r="C76" s="118">
        <v>2015</v>
      </c>
      <c r="D76" s="118">
        <v>0</v>
      </c>
      <c r="E76" s="120">
        <v>1154.0519999999999</v>
      </c>
      <c r="F76" s="118">
        <v>932.33</v>
      </c>
      <c r="G76" s="119">
        <v>0.80789999999999995</v>
      </c>
    </row>
    <row r="77" spans="1:7" x14ac:dyDescent="0.25">
      <c r="A77" s="118" t="s">
        <v>409</v>
      </c>
      <c r="B77" s="118" t="s">
        <v>1030</v>
      </c>
      <c r="C77" s="118">
        <v>2015</v>
      </c>
      <c r="D77" s="118">
        <v>0</v>
      </c>
      <c r="E77" s="120">
        <v>2308.2413999999999</v>
      </c>
      <c r="F77" s="120">
        <v>2234.4</v>
      </c>
      <c r="G77" s="119">
        <v>0.96799999999999997</v>
      </c>
    </row>
    <row r="78" spans="1:7" x14ac:dyDescent="0.25">
      <c r="A78" s="118" t="s">
        <v>412</v>
      </c>
      <c r="B78" s="118" t="s">
        <v>1033</v>
      </c>
      <c r="C78" s="118">
        <v>2015</v>
      </c>
      <c r="D78" s="118">
        <v>0</v>
      </c>
      <c r="E78" s="120">
        <v>3576.172</v>
      </c>
      <c r="F78" s="120">
        <v>3693.32</v>
      </c>
      <c r="G78" s="119">
        <v>1.0327999999999999</v>
      </c>
    </row>
    <row r="79" spans="1:7" x14ac:dyDescent="0.25">
      <c r="A79" s="118" t="s">
        <v>413</v>
      </c>
      <c r="B79" s="118" t="s">
        <v>1034</v>
      </c>
      <c r="C79" s="118">
        <v>2015</v>
      </c>
      <c r="D79" s="118">
        <v>0</v>
      </c>
      <c r="E79" s="120">
        <v>5750.2175999999999</v>
      </c>
      <c r="F79" s="120">
        <v>4706.68</v>
      </c>
      <c r="G79" s="119">
        <v>0.81850000000000001</v>
      </c>
    </row>
    <row r="80" spans="1:7" x14ac:dyDescent="0.25">
      <c r="A80" s="118" t="s">
        <v>414</v>
      </c>
      <c r="B80" s="118" t="s">
        <v>1035</v>
      </c>
      <c r="C80" s="118">
        <v>2015</v>
      </c>
      <c r="D80" s="118">
        <v>0</v>
      </c>
      <c r="E80" s="120">
        <v>5458.4944999999998</v>
      </c>
      <c r="F80" s="120">
        <v>5484.01</v>
      </c>
      <c r="G80" s="119">
        <v>1.0046999999999999</v>
      </c>
    </row>
    <row r="81" spans="1:7" x14ac:dyDescent="0.25">
      <c r="A81" s="118" t="s">
        <v>415</v>
      </c>
      <c r="B81" s="118" t="s">
        <v>1036</v>
      </c>
      <c r="C81" s="118">
        <v>2017</v>
      </c>
      <c r="D81" s="118">
        <v>0</v>
      </c>
      <c r="E81" s="120">
        <v>2545.5794999999998</v>
      </c>
      <c r="F81" s="120">
        <v>1930.4</v>
      </c>
      <c r="G81" s="119">
        <v>0.75829999999999997</v>
      </c>
    </row>
    <row r="82" spans="1:7" x14ac:dyDescent="0.25">
      <c r="A82" s="118" t="s">
        <v>418</v>
      </c>
      <c r="B82" s="118" t="s">
        <v>1039</v>
      </c>
      <c r="C82" s="118">
        <v>2017</v>
      </c>
      <c r="D82" s="118">
        <v>0</v>
      </c>
      <c r="E82" s="120">
        <v>1814.7094999999999</v>
      </c>
      <c r="F82" s="120">
        <v>1168.4100000000001</v>
      </c>
      <c r="G82" s="119">
        <v>0.64390000000000003</v>
      </c>
    </row>
    <row r="83" spans="1:7" x14ac:dyDescent="0.25">
      <c r="A83" s="118" t="s">
        <v>420</v>
      </c>
      <c r="B83" s="118" t="s">
        <v>1042</v>
      </c>
      <c r="C83" s="118">
        <v>2015</v>
      </c>
      <c r="D83" s="118">
        <v>0</v>
      </c>
      <c r="E83" s="118">
        <v>67.465699999999998</v>
      </c>
      <c r="F83" s="118">
        <v>45</v>
      </c>
      <c r="G83" s="119">
        <v>0.66700000000000004</v>
      </c>
    </row>
    <row r="84" spans="1:7" x14ac:dyDescent="0.25">
      <c r="A84" s="118" t="s">
        <v>422</v>
      </c>
      <c r="B84" s="118" t="s">
        <v>1046</v>
      </c>
      <c r="C84" s="118">
        <v>2015</v>
      </c>
      <c r="D84" s="118">
        <v>0</v>
      </c>
      <c r="E84" s="118">
        <v>293.77330000000001</v>
      </c>
      <c r="F84" s="118">
        <v>192</v>
      </c>
      <c r="G84" s="119">
        <v>0.65359999999999996</v>
      </c>
    </row>
    <row r="85" spans="1:7" x14ac:dyDescent="0.25">
      <c r="A85" s="118" t="s">
        <v>427</v>
      </c>
      <c r="B85" s="118" t="s">
        <v>1051</v>
      </c>
      <c r="C85" s="118">
        <v>2016</v>
      </c>
      <c r="D85" s="118">
        <v>0</v>
      </c>
      <c r="E85" s="118">
        <v>608.99590000000001</v>
      </c>
      <c r="F85" s="118">
        <v>366</v>
      </c>
      <c r="G85" s="119">
        <v>0.60099999999999998</v>
      </c>
    </row>
    <row r="86" spans="1:7" x14ac:dyDescent="0.25">
      <c r="A86" s="118" t="s">
        <v>429</v>
      </c>
      <c r="B86" s="118" t="s">
        <v>1053</v>
      </c>
      <c r="C86" s="118">
        <v>2015</v>
      </c>
      <c r="D86" s="118">
        <v>0</v>
      </c>
      <c r="E86" s="118">
        <v>327.8057</v>
      </c>
      <c r="F86" s="118">
        <v>258</v>
      </c>
      <c r="G86" s="119">
        <v>0.78710000000000002</v>
      </c>
    </row>
    <row r="87" spans="1:7" x14ac:dyDescent="0.25">
      <c r="A87" s="118" t="s">
        <v>430</v>
      </c>
      <c r="B87" s="118" t="s">
        <v>1054</v>
      </c>
      <c r="C87" s="118">
        <v>2019</v>
      </c>
      <c r="D87" s="118">
        <v>0</v>
      </c>
      <c r="E87" s="120">
        <v>3047.4850999999999</v>
      </c>
      <c r="F87" s="120">
        <v>2178.2600000000002</v>
      </c>
      <c r="G87" s="119">
        <v>0.71479999999999999</v>
      </c>
    </row>
    <row r="88" spans="1:7" x14ac:dyDescent="0.25">
      <c r="A88" s="118" t="s">
        <v>433</v>
      </c>
      <c r="B88" s="118" t="s">
        <v>1058</v>
      </c>
      <c r="C88" s="118">
        <v>2016</v>
      </c>
      <c r="D88" s="118">
        <v>0</v>
      </c>
      <c r="E88" s="118">
        <v>259.29160000000002</v>
      </c>
      <c r="F88" s="118">
        <v>197</v>
      </c>
      <c r="G88" s="119">
        <v>0.75980000000000003</v>
      </c>
    </row>
    <row r="89" spans="1:7" x14ac:dyDescent="0.25">
      <c r="A89" s="118" t="s">
        <v>444</v>
      </c>
      <c r="B89" s="118" t="s">
        <v>1069</v>
      </c>
      <c r="C89" s="118">
        <v>2017</v>
      </c>
      <c r="D89" s="118">
        <v>0</v>
      </c>
      <c r="E89" s="118">
        <v>441.2989</v>
      </c>
      <c r="F89" s="118">
        <v>319</v>
      </c>
      <c r="G89" s="119">
        <v>0.72289999999999999</v>
      </c>
    </row>
    <row r="90" spans="1:7" x14ac:dyDescent="0.25">
      <c r="A90" s="118" t="s">
        <v>565</v>
      </c>
      <c r="B90" s="118" t="s">
        <v>1083</v>
      </c>
      <c r="C90" s="118">
        <v>2016</v>
      </c>
      <c r="D90" s="118">
        <v>0</v>
      </c>
      <c r="E90" s="118">
        <v>123.4862</v>
      </c>
      <c r="F90" s="118">
        <v>92</v>
      </c>
      <c r="G90" s="119">
        <v>0.745</v>
      </c>
    </row>
    <row r="91" spans="1:7" x14ac:dyDescent="0.25">
      <c r="A91" s="118" t="s">
        <v>458</v>
      </c>
      <c r="B91" s="118" t="s">
        <v>1087</v>
      </c>
      <c r="C91" s="118">
        <v>2015</v>
      </c>
      <c r="D91" s="118">
        <v>0</v>
      </c>
      <c r="E91" s="118">
        <v>700.03240000000005</v>
      </c>
      <c r="F91" s="118">
        <v>501.7</v>
      </c>
      <c r="G91" s="119">
        <v>0.7167</v>
      </c>
    </row>
    <row r="92" spans="1:7" x14ac:dyDescent="0.25">
      <c r="A92" s="118" t="s">
        <v>466</v>
      </c>
      <c r="B92" s="118" t="s">
        <v>1096</v>
      </c>
      <c r="C92" s="118">
        <v>2015</v>
      </c>
      <c r="D92" s="118">
        <v>0</v>
      </c>
      <c r="E92" s="118">
        <v>729.75570000000005</v>
      </c>
      <c r="F92" s="118">
        <v>569.03</v>
      </c>
      <c r="G92" s="119">
        <v>0.77980000000000005</v>
      </c>
    </row>
    <row r="93" spans="1:7" x14ac:dyDescent="0.25">
      <c r="A93" s="118" t="s">
        <v>467</v>
      </c>
      <c r="B93" s="118" t="s">
        <v>1097</v>
      </c>
      <c r="C93" s="118">
        <v>2016</v>
      </c>
      <c r="D93" s="118">
        <v>0</v>
      </c>
      <c r="E93" s="120">
        <v>2173.7438999999999</v>
      </c>
      <c r="F93" s="120">
        <v>1431.56</v>
      </c>
      <c r="G93" s="119">
        <v>0.65859999999999996</v>
      </c>
    </row>
    <row r="94" spans="1:7" x14ac:dyDescent="0.25">
      <c r="A94" s="118" t="s">
        <v>567</v>
      </c>
      <c r="B94" s="118" t="s">
        <v>1098</v>
      </c>
      <c r="C94" s="118">
        <v>2015</v>
      </c>
      <c r="D94" s="118">
        <v>0</v>
      </c>
      <c r="E94" s="118">
        <v>204.1961</v>
      </c>
      <c r="F94" s="118">
        <v>183</v>
      </c>
      <c r="G94" s="119">
        <v>0.8962</v>
      </c>
    </row>
    <row r="95" spans="1:7" x14ac:dyDescent="0.25">
      <c r="A95" s="118" t="s">
        <v>480</v>
      </c>
      <c r="B95" s="118" t="s">
        <v>1112</v>
      </c>
      <c r="C95" s="118">
        <v>2015</v>
      </c>
      <c r="D95" s="118">
        <v>0</v>
      </c>
      <c r="E95" s="120">
        <v>22621.0988</v>
      </c>
      <c r="F95" s="120">
        <v>21774</v>
      </c>
      <c r="G95" s="119">
        <v>0.96260000000000001</v>
      </c>
    </row>
    <row r="96" spans="1:7" x14ac:dyDescent="0.25">
      <c r="A96" s="118" t="s">
        <v>482</v>
      </c>
      <c r="B96" s="118" t="s">
        <v>1113</v>
      </c>
      <c r="C96" s="118">
        <v>2015</v>
      </c>
      <c r="D96" s="118">
        <v>647</v>
      </c>
      <c r="E96" s="118">
        <v>520.95519999999999</v>
      </c>
      <c r="F96" s="118">
        <v>509</v>
      </c>
      <c r="G96" s="119">
        <v>0.97709999999999997</v>
      </c>
    </row>
    <row r="97" spans="1:7" x14ac:dyDescent="0.25">
      <c r="A97" s="118" t="s">
        <v>484</v>
      </c>
      <c r="B97" s="118" t="s">
        <v>1115</v>
      </c>
      <c r="C97" s="118">
        <v>2015</v>
      </c>
      <c r="D97" s="120">
        <v>2750</v>
      </c>
      <c r="E97" s="120">
        <v>2940.79</v>
      </c>
      <c r="F97" s="120">
        <v>2815</v>
      </c>
      <c r="G97" s="119">
        <v>0.95720000000000005</v>
      </c>
    </row>
    <row r="98" spans="1:7" x14ac:dyDescent="0.25">
      <c r="A98" s="118" t="s">
        <v>1269</v>
      </c>
      <c r="B98" s="118" t="s">
        <v>1118</v>
      </c>
      <c r="C98" s="118">
        <v>2015</v>
      </c>
      <c r="D98" s="118">
        <v>397</v>
      </c>
      <c r="E98" s="118">
        <v>250.63650000000001</v>
      </c>
      <c r="F98" s="118">
        <v>248</v>
      </c>
      <c r="G98" s="119">
        <v>0.98950000000000005</v>
      </c>
    </row>
    <row r="99" spans="1:7" x14ac:dyDescent="0.25">
      <c r="A99" s="118" t="s">
        <v>488</v>
      </c>
      <c r="B99" s="118" t="s">
        <v>1186</v>
      </c>
      <c r="C99" s="118">
        <v>2016</v>
      </c>
      <c r="D99" s="120">
        <v>1862</v>
      </c>
      <c r="E99" s="118">
        <v>495.09789999999998</v>
      </c>
      <c r="F99" s="118">
        <v>496</v>
      </c>
      <c r="G99" s="119">
        <v>1.0018</v>
      </c>
    </row>
    <row r="100" spans="1:7" x14ac:dyDescent="0.25">
      <c r="A100" s="118" t="s">
        <v>1270</v>
      </c>
      <c r="B100" s="118" t="s">
        <v>1120</v>
      </c>
      <c r="C100" s="118">
        <v>2015</v>
      </c>
      <c r="D100" s="118">
        <v>370</v>
      </c>
      <c r="E100" s="118">
        <v>364.82889999999998</v>
      </c>
      <c r="F100" s="118">
        <v>328</v>
      </c>
      <c r="G100" s="119">
        <v>0.89910000000000001</v>
      </c>
    </row>
    <row r="101" spans="1:7" x14ac:dyDescent="0.25">
      <c r="A101" s="118" t="s">
        <v>1271</v>
      </c>
      <c r="B101" s="118" t="s">
        <v>1127</v>
      </c>
      <c r="C101" s="118">
        <v>2015</v>
      </c>
      <c r="D101" s="118">
        <v>597</v>
      </c>
      <c r="E101" s="118">
        <v>102.8775</v>
      </c>
      <c r="F101" s="118">
        <v>79.290000000000006</v>
      </c>
      <c r="G101" s="119">
        <v>0.77070000000000005</v>
      </c>
    </row>
    <row r="102" spans="1:7" x14ac:dyDescent="0.25">
      <c r="A102" s="118" t="s">
        <v>1129</v>
      </c>
      <c r="B102" s="118" t="s">
        <v>1130</v>
      </c>
      <c r="C102" s="118">
        <v>2016</v>
      </c>
      <c r="D102" s="118">
        <v>103</v>
      </c>
      <c r="E102" s="118">
        <v>0</v>
      </c>
      <c r="F102" s="118">
        <v>0</v>
      </c>
      <c r="G102" s="119">
        <v>0.7823</v>
      </c>
    </row>
    <row r="103" spans="1:7" x14ac:dyDescent="0.25">
      <c r="A103" s="118" t="s">
        <v>1133</v>
      </c>
      <c r="B103" s="118" t="s">
        <v>1134</v>
      </c>
      <c r="C103" s="118">
        <v>2016</v>
      </c>
      <c r="D103" s="118">
        <v>114</v>
      </c>
      <c r="E103" s="118">
        <v>0</v>
      </c>
      <c r="F103" s="118">
        <v>0</v>
      </c>
      <c r="G103" s="119">
        <v>1.0881000000000001</v>
      </c>
    </row>
    <row r="104" spans="1:7" x14ac:dyDescent="0.25">
      <c r="A104" s="118" t="s">
        <v>1226</v>
      </c>
      <c r="B104" s="118" t="s">
        <v>1231</v>
      </c>
      <c r="C104" s="118">
        <v>2018</v>
      </c>
      <c r="D104" s="118">
        <v>82</v>
      </c>
      <c r="E104" s="118">
        <v>0</v>
      </c>
      <c r="F104" s="118">
        <v>0</v>
      </c>
      <c r="G104" s="119">
        <v>0.94550000000000001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K40"/>
  <sheetViews>
    <sheetView workbookViewId="0">
      <selection activeCell="C22" sqref="C22"/>
    </sheetView>
  </sheetViews>
  <sheetFormatPr defaultColWidth="13.7109375" defaultRowHeight="15" x14ac:dyDescent="0.25"/>
  <cols>
    <col min="1" max="1" width="8.85546875" style="97" customWidth="1"/>
    <col min="2" max="2" width="15.42578125" style="97" bestFit="1" customWidth="1"/>
    <col min="3" max="3" width="17" style="97" bestFit="1" customWidth="1"/>
    <col min="4" max="4" width="12.85546875" style="97" bestFit="1" customWidth="1"/>
    <col min="5" max="5" width="15.85546875" style="97" customWidth="1"/>
    <col min="6" max="6" width="23.140625" style="97" bestFit="1" customWidth="1"/>
    <col min="7" max="8" width="19.85546875" style="97" bestFit="1" customWidth="1"/>
    <col min="9" max="16384" width="13.7109375" style="97"/>
  </cols>
  <sheetData>
    <row r="1" spans="1:11" ht="21" x14ac:dyDescent="0.35">
      <c r="A1" s="102" t="s">
        <v>1202</v>
      </c>
    </row>
    <row r="3" spans="1:11" x14ac:dyDescent="0.25">
      <c r="A3" s="103" t="s">
        <v>1204</v>
      </c>
    </row>
    <row r="5" spans="1:11" ht="30" customHeight="1" x14ac:dyDescent="0.25">
      <c r="B5" s="227" t="s">
        <v>1209</v>
      </c>
      <c r="C5" s="227"/>
      <c r="D5" s="227"/>
      <c r="E5" s="227"/>
      <c r="F5" s="227"/>
      <c r="G5" s="227"/>
      <c r="H5" s="227"/>
      <c r="I5" s="105"/>
    </row>
    <row r="6" spans="1:11" x14ac:dyDescent="0.25">
      <c r="A6" s="101"/>
      <c r="B6" s="101"/>
      <c r="C6" s="101"/>
      <c r="D6" s="101"/>
      <c r="E6" s="101"/>
      <c r="F6" s="101"/>
      <c r="G6" s="101"/>
      <c r="H6" s="101"/>
    </row>
    <row r="7" spans="1:11" x14ac:dyDescent="0.25">
      <c r="A7" s="104" t="s">
        <v>1203</v>
      </c>
      <c r="B7" s="101"/>
      <c r="C7" s="101"/>
      <c r="D7" s="101"/>
      <c r="E7" s="101"/>
      <c r="F7" s="101"/>
      <c r="G7" s="101"/>
      <c r="H7" s="101"/>
    </row>
    <row r="8" spans="1:11" x14ac:dyDescent="0.25">
      <c r="A8" s="104"/>
      <c r="B8" s="101"/>
      <c r="C8" s="101"/>
      <c r="D8" s="101"/>
      <c r="E8" s="101"/>
      <c r="F8" s="101"/>
      <c r="G8" s="101"/>
      <c r="H8" s="101"/>
    </row>
    <row r="9" spans="1:11" ht="27.75" customHeight="1" x14ac:dyDescent="0.25">
      <c r="A9" s="104"/>
      <c r="B9" s="227" t="s">
        <v>1205</v>
      </c>
      <c r="C9" s="227"/>
      <c r="D9" s="227"/>
      <c r="E9" s="227"/>
      <c r="F9" s="227"/>
      <c r="G9" s="227"/>
      <c r="H9" s="227"/>
    </row>
    <row r="10" spans="1:11" x14ac:dyDescent="0.25">
      <c r="A10" s="104"/>
      <c r="B10" s="101"/>
      <c r="C10" s="101"/>
      <c r="D10" s="101"/>
      <c r="E10" s="101"/>
      <c r="F10" s="101"/>
      <c r="G10" s="101"/>
      <c r="H10" s="101"/>
    </row>
    <row r="11" spans="1:11" x14ac:dyDescent="0.25">
      <c r="A11" s="104" t="s">
        <v>1210</v>
      </c>
      <c r="B11" s="101"/>
      <c r="C11" s="101"/>
      <c r="D11" s="101"/>
      <c r="E11" s="101"/>
      <c r="F11" s="101"/>
      <c r="G11" s="101"/>
      <c r="H11" s="101"/>
    </row>
    <row r="12" spans="1:11" x14ac:dyDescent="0.25">
      <c r="A12" s="104"/>
      <c r="B12" s="101"/>
      <c r="C12" s="101"/>
      <c r="D12" s="101"/>
      <c r="E12" s="101"/>
      <c r="F12" s="101"/>
      <c r="G12" s="101"/>
      <c r="H12" s="101"/>
    </row>
    <row r="13" spans="1:11" x14ac:dyDescent="0.25">
      <c r="B13" s="106" t="s">
        <v>1214</v>
      </c>
      <c r="C13" s="106"/>
      <c r="D13" s="106"/>
      <c r="E13" s="106"/>
      <c r="F13" s="106"/>
      <c r="G13" s="106"/>
      <c r="H13" s="106"/>
    </row>
    <row r="14" spans="1:11" x14ac:dyDescent="0.25">
      <c r="B14" s="99"/>
      <c r="C14" s="98" t="s">
        <v>1215</v>
      </c>
      <c r="D14" s="99"/>
      <c r="E14" s="99"/>
      <c r="F14" s="99"/>
      <c r="G14" s="99"/>
      <c r="H14" s="99"/>
    </row>
    <row r="15" spans="1:11" x14ac:dyDescent="0.25">
      <c r="B15" s="99"/>
      <c r="C15" s="98" t="s">
        <v>1216</v>
      </c>
      <c r="D15" s="99"/>
      <c r="E15" s="99"/>
      <c r="F15" s="99"/>
      <c r="G15" s="99"/>
      <c r="H15" s="99"/>
      <c r="K15" s="98"/>
    </row>
    <row r="16" spans="1:11" x14ac:dyDescent="0.25">
      <c r="B16" s="99"/>
      <c r="C16" s="98" t="s">
        <v>1206</v>
      </c>
      <c r="D16" s="99"/>
      <c r="E16" s="99"/>
      <c r="F16" s="99"/>
      <c r="G16" s="99"/>
      <c r="H16" s="99"/>
      <c r="K16" s="98"/>
    </row>
    <row r="17" spans="1:11" x14ac:dyDescent="0.25">
      <c r="B17" s="99"/>
      <c r="C17" s="98" t="s">
        <v>1207</v>
      </c>
      <c r="D17" s="99"/>
      <c r="E17" s="99"/>
      <c r="F17" s="99"/>
      <c r="G17" s="99"/>
      <c r="H17" s="99"/>
      <c r="K17" s="98"/>
    </row>
    <row r="18" spans="1:11" x14ac:dyDescent="0.25">
      <c r="K18" s="98"/>
    </row>
    <row r="19" spans="1:11" x14ac:dyDescent="0.25">
      <c r="A19" s="103" t="s">
        <v>1217</v>
      </c>
      <c r="K19" s="98"/>
    </row>
    <row r="20" spans="1:11" x14ac:dyDescent="0.25">
      <c r="K20" s="98"/>
    </row>
    <row r="21" spans="1:11" ht="63" customHeight="1" x14ac:dyDescent="0.25">
      <c r="B21" s="227" t="s">
        <v>1218</v>
      </c>
      <c r="C21" s="227"/>
      <c r="D21" s="227"/>
      <c r="E21" s="227"/>
      <c r="F21" s="227"/>
      <c r="G21" s="227"/>
      <c r="H21" s="227"/>
      <c r="K21" s="98"/>
    </row>
    <row r="22" spans="1:11" x14ac:dyDescent="0.25">
      <c r="B22" s="101"/>
      <c r="C22" s="101"/>
      <c r="D22" s="101"/>
      <c r="E22" s="101"/>
      <c r="F22" s="101"/>
      <c r="G22" s="101"/>
      <c r="H22" s="101"/>
      <c r="K22" s="98"/>
    </row>
    <row r="23" spans="1:11" x14ac:dyDescent="0.25">
      <c r="A23" s="103" t="s">
        <v>1219</v>
      </c>
      <c r="B23" s="101"/>
      <c r="C23" s="101"/>
      <c r="D23" s="101"/>
      <c r="E23" s="101"/>
      <c r="F23" s="101"/>
      <c r="G23" s="101"/>
      <c r="H23" s="101"/>
      <c r="K23" s="98"/>
    </row>
    <row r="24" spans="1:11" x14ac:dyDescent="0.25">
      <c r="K24" s="98"/>
    </row>
    <row r="25" spans="1:11" ht="36" customHeight="1" x14ac:dyDescent="0.25">
      <c r="A25" s="227" t="s">
        <v>1211</v>
      </c>
      <c r="B25" s="227"/>
      <c r="C25" s="227"/>
      <c r="D25" s="227"/>
      <c r="E25" s="227"/>
      <c r="F25" s="227"/>
      <c r="G25" s="227"/>
      <c r="H25" s="227"/>
    </row>
    <row r="26" spans="1:11" x14ac:dyDescent="0.25">
      <c r="E26" s="100"/>
    </row>
    <row r="27" spans="1:11" x14ac:dyDescent="0.25">
      <c r="A27" s="97" t="s">
        <v>1193</v>
      </c>
      <c r="E27" s="100">
        <v>10957.8</v>
      </c>
    </row>
    <row r="28" spans="1:11" x14ac:dyDescent="0.25">
      <c r="A28" s="97" t="s">
        <v>1194</v>
      </c>
      <c r="E28" s="100">
        <v>10912.69</v>
      </c>
    </row>
    <row r="29" spans="1:11" x14ac:dyDescent="0.25">
      <c r="A29" s="97" t="s">
        <v>1195</v>
      </c>
      <c r="E29" s="100">
        <v>10935.245000000001</v>
      </c>
    </row>
    <row r="30" spans="1:11" x14ac:dyDescent="0.25">
      <c r="E30" s="100"/>
    </row>
    <row r="31" spans="1:11" x14ac:dyDescent="0.25">
      <c r="A31" s="97" t="s">
        <v>1196</v>
      </c>
      <c r="E31" s="100">
        <v>10367.4555</v>
      </c>
    </row>
    <row r="32" spans="1:11" x14ac:dyDescent="0.25">
      <c r="A32" s="97" t="s">
        <v>1197</v>
      </c>
      <c r="E32" s="100">
        <v>11080</v>
      </c>
    </row>
    <row r="34" spans="1:8" x14ac:dyDescent="0.25">
      <c r="A34" s="97" t="s">
        <v>1198</v>
      </c>
      <c r="E34" s="97" t="s">
        <v>1199</v>
      </c>
    </row>
    <row r="35" spans="1:8" x14ac:dyDescent="0.25">
      <c r="A35" s="97" t="s">
        <v>1200</v>
      </c>
      <c r="E35" s="97" t="s">
        <v>1201</v>
      </c>
    </row>
    <row r="38" spans="1:8" ht="48" customHeight="1" x14ac:dyDescent="0.25">
      <c r="A38" s="227" t="s">
        <v>1208</v>
      </c>
      <c r="B38" s="227"/>
      <c r="C38" s="227"/>
      <c r="D38" s="227"/>
      <c r="E38" s="227"/>
      <c r="F38" s="227"/>
      <c r="G38" s="227"/>
      <c r="H38" s="227"/>
    </row>
    <row r="40" spans="1:8" ht="31.5" customHeight="1" x14ac:dyDescent="0.25">
      <c r="A40" s="227" t="s">
        <v>1212</v>
      </c>
      <c r="B40" s="227"/>
      <c r="C40" s="227"/>
      <c r="D40" s="227"/>
      <c r="E40" s="227"/>
      <c r="F40" s="227"/>
      <c r="G40" s="227"/>
      <c r="H40" s="227"/>
    </row>
  </sheetData>
  <sheetProtection password="CC05" sheet="1" objects="1" scenarios="1"/>
  <mergeCells count="6">
    <mergeCell ref="B5:H5"/>
    <mergeCell ref="B9:H9"/>
    <mergeCell ref="B21:H21"/>
    <mergeCell ref="A38:H38"/>
    <mergeCell ref="A40:H40"/>
    <mergeCell ref="A25:H25"/>
  </mergeCells>
  <pageMargins left="0.7" right="0.7" top="0.5" bottom="0.5" header="0.3" footer="0.3"/>
  <pageSetup scale="92" fitToHeight="0"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62"/>
  <sheetViews>
    <sheetView workbookViewId="0">
      <selection activeCell="A2" sqref="A2:K559"/>
    </sheetView>
  </sheetViews>
  <sheetFormatPr defaultRowHeight="15" x14ac:dyDescent="0.25"/>
  <cols>
    <col min="1" max="1" width="10.42578125" customWidth="1"/>
    <col min="2" max="2" width="36" bestFit="1" customWidth="1"/>
    <col min="3" max="3" width="16.140625" bestFit="1" customWidth="1"/>
    <col min="4" max="4" width="2" bestFit="1" customWidth="1"/>
    <col min="5" max="5" width="16.140625" bestFit="1" customWidth="1"/>
    <col min="6" max="6" width="2" bestFit="1" customWidth="1"/>
    <col min="7" max="7" width="16.140625" bestFit="1" customWidth="1"/>
    <col min="8" max="8" width="2" bestFit="1" customWidth="1"/>
    <col min="9" max="9" width="23.5703125" bestFit="1" customWidth="1"/>
    <col min="10" max="10" width="24.28515625" bestFit="1" customWidth="1"/>
    <col min="11" max="11" width="14.7109375" bestFit="1" customWidth="1"/>
  </cols>
  <sheetData>
    <row r="1" spans="1:11" s="29" customFormat="1" x14ac:dyDescent="0.25">
      <c r="A1" s="29" t="s">
        <v>1136</v>
      </c>
      <c r="B1" s="29" t="s">
        <v>1137</v>
      </c>
      <c r="C1" s="29" t="s">
        <v>1242</v>
      </c>
      <c r="E1" s="29" t="s">
        <v>1243</v>
      </c>
      <c r="G1" s="29" t="s">
        <v>1189</v>
      </c>
      <c r="I1" s="29" t="s">
        <v>1138</v>
      </c>
      <c r="J1" s="29" t="s">
        <v>1244</v>
      </c>
      <c r="K1" s="29" t="s">
        <v>1139</v>
      </c>
    </row>
    <row r="2" spans="1:11" x14ac:dyDescent="0.25">
      <c r="A2" s="118" t="s">
        <v>10</v>
      </c>
      <c r="B2" s="118" t="s">
        <v>571</v>
      </c>
      <c r="C2" s="118">
        <v>0</v>
      </c>
      <c r="D2" s="118" t="s">
        <v>572</v>
      </c>
      <c r="E2" s="118">
        <v>226.2234</v>
      </c>
      <c r="F2" s="118" t="s">
        <v>573</v>
      </c>
      <c r="G2" s="118">
        <v>221.33600000000001</v>
      </c>
      <c r="H2" s="118" t="s">
        <v>572</v>
      </c>
      <c r="I2" s="118">
        <v>229.73490000000001</v>
      </c>
      <c r="J2" s="118">
        <v>0</v>
      </c>
      <c r="K2" s="118">
        <v>229.73490000000001</v>
      </c>
    </row>
    <row r="3" spans="1:11" x14ac:dyDescent="0.25">
      <c r="A3" s="118" t="s">
        <v>11</v>
      </c>
      <c r="B3" s="118" t="s">
        <v>574</v>
      </c>
      <c r="C3" s="118">
        <v>0</v>
      </c>
      <c r="D3" s="118" t="s">
        <v>572</v>
      </c>
      <c r="E3" s="120">
        <v>2339.4825999999998</v>
      </c>
      <c r="F3" s="118" t="s">
        <v>573</v>
      </c>
      <c r="G3" s="120">
        <v>2294.14</v>
      </c>
      <c r="H3" s="118" t="s">
        <v>572</v>
      </c>
      <c r="I3" s="120">
        <v>2399.2114999999999</v>
      </c>
      <c r="J3" s="118">
        <v>105.6228</v>
      </c>
      <c r="K3" s="120">
        <v>2504.8343</v>
      </c>
    </row>
    <row r="4" spans="1:11" x14ac:dyDescent="0.25">
      <c r="A4" s="118" t="s">
        <v>12</v>
      </c>
      <c r="B4" s="118" t="s">
        <v>575</v>
      </c>
      <c r="C4" s="118">
        <v>0</v>
      </c>
      <c r="D4" s="118" t="s">
        <v>572</v>
      </c>
      <c r="E4" s="118">
        <v>135.4606</v>
      </c>
      <c r="F4" s="118" t="s">
        <v>573</v>
      </c>
      <c r="G4" s="118">
        <v>129.21780000000001</v>
      </c>
      <c r="H4" s="118" t="s">
        <v>572</v>
      </c>
      <c r="I4" s="118">
        <v>151.35079999999999</v>
      </c>
      <c r="J4" s="118">
        <v>0</v>
      </c>
      <c r="K4" s="118">
        <v>151.35079999999999</v>
      </c>
    </row>
    <row r="5" spans="1:11" x14ac:dyDescent="0.25">
      <c r="A5" s="118" t="s">
        <v>13</v>
      </c>
      <c r="B5" s="118" t="s">
        <v>576</v>
      </c>
      <c r="C5" s="118">
        <v>0</v>
      </c>
      <c r="D5" s="118" t="s">
        <v>572</v>
      </c>
      <c r="E5" s="118">
        <v>280.8177</v>
      </c>
      <c r="F5" s="118" t="s">
        <v>572</v>
      </c>
      <c r="G5" s="118">
        <v>285.97899999999998</v>
      </c>
      <c r="H5" s="118" t="s">
        <v>573</v>
      </c>
      <c r="I5" s="118">
        <v>342.29919999999998</v>
      </c>
      <c r="J5" s="118">
        <v>0</v>
      </c>
      <c r="K5" s="118">
        <v>342.29919999999998</v>
      </c>
    </row>
    <row r="6" spans="1:11" x14ac:dyDescent="0.25">
      <c r="A6" s="118" t="s">
        <v>497</v>
      </c>
      <c r="B6" s="118" t="s">
        <v>577</v>
      </c>
      <c r="C6" s="118">
        <v>0</v>
      </c>
      <c r="D6" s="118" t="s">
        <v>572</v>
      </c>
      <c r="E6" s="118">
        <v>245.989</v>
      </c>
      <c r="F6" s="118" t="s">
        <v>573</v>
      </c>
      <c r="G6" s="118">
        <v>239.6962</v>
      </c>
      <c r="H6" s="118" t="s">
        <v>572</v>
      </c>
      <c r="I6" s="118">
        <v>244.03919999999999</v>
      </c>
      <c r="J6" s="118">
        <v>0</v>
      </c>
      <c r="K6" s="118">
        <v>244.03919999999999</v>
      </c>
    </row>
    <row r="7" spans="1:11" x14ac:dyDescent="0.25">
      <c r="A7" s="118" t="s">
        <v>14</v>
      </c>
      <c r="B7" s="118" t="s">
        <v>578</v>
      </c>
      <c r="C7" s="118">
        <v>0</v>
      </c>
      <c r="D7" s="118" t="s">
        <v>572</v>
      </c>
      <c r="E7" s="118">
        <v>2144.7867999999999</v>
      </c>
      <c r="F7" s="118" t="s">
        <v>573</v>
      </c>
      <c r="G7" s="118">
        <v>2137.252</v>
      </c>
      <c r="H7" s="118" t="s">
        <v>572</v>
      </c>
      <c r="I7" s="118">
        <v>2197.6552999999999</v>
      </c>
      <c r="J7" s="118">
        <v>76.699299999999994</v>
      </c>
      <c r="K7" s="118">
        <v>2274.3546000000001</v>
      </c>
    </row>
    <row r="8" spans="1:11" x14ac:dyDescent="0.25">
      <c r="A8" s="118" t="s">
        <v>15</v>
      </c>
      <c r="B8" s="118" t="s">
        <v>579</v>
      </c>
      <c r="C8" s="118">
        <v>0</v>
      </c>
      <c r="D8" s="118" t="s">
        <v>572</v>
      </c>
      <c r="E8" s="118">
        <v>311.39150000000001</v>
      </c>
      <c r="F8" s="118" t="s">
        <v>572</v>
      </c>
      <c r="G8" s="118">
        <v>314.62</v>
      </c>
      <c r="H8" s="118" t="s">
        <v>573</v>
      </c>
      <c r="I8" s="118">
        <v>331.89089999999999</v>
      </c>
      <c r="J8" s="118">
        <v>0</v>
      </c>
      <c r="K8" s="118">
        <v>331.89089999999999</v>
      </c>
    </row>
    <row r="9" spans="1:11" x14ac:dyDescent="0.25">
      <c r="A9" s="118" t="s">
        <v>16</v>
      </c>
      <c r="B9" s="118" t="s">
        <v>580</v>
      </c>
      <c r="C9" s="118">
        <v>0</v>
      </c>
      <c r="D9" s="118" t="s">
        <v>572</v>
      </c>
      <c r="E9" s="118">
        <v>323.12020000000001</v>
      </c>
      <c r="F9" s="118" t="s">
        <v>573</v>
      </c>
      <c r="G9" s="118">
        <v>312.2217</v>
      </c>
      <c r="H9" s="118" t="s">
        <v>572</v>
      </c>
      <c r="I9" s="118">
        <v>329.45909999999998</v>
      </c>
      <c r="J9" s="118">
        <v>0</v>
      </c>
      <c r="K9" s="118">
        <v>329.45909999999998</v>
      </c>
    </row>
    <row r="10" spans="1:11" x14ac:dyDescent="0.25">
      <c r="A10" s="118" t="s">
        <v>17</v>
      </c>
      <c r="B10" s="118" t="s">
        <v>581</v>
      </c>
      <c r="C10" s="118">
        <v>0</v>
      </c>
      <c r="D10" s="118" t="s">
        <v>572</v>
      </c>
      <c r="E10" s="118">
        <v>128.65989999999999</v>
      </c>
      <c r="F10" s="118" t="s">
        <v>572</v>
      </c>
      <c r="G10" s="118">
        <v>139.14320000000001</v>
      </c>
      <c r="H10" s="118" t="s">
        <v>573</v>
      </c>
      <c r="I10" s="118">
        <v>139.14320000000001</v>
      </c>
      <c r="J10" s="118">
        <v>0</v>
      </c>
      <c r="K10" s="118">
        <v>139.14320000000001</v>
      </c>
    </row>
    <row r="11" spans="1:11" x14ac:dyDescent="0.25">
      <c r="A11" s="118" t="s">
        <v>18</v>
      </c>
      <c r="B11" s="118" t="s">
        <v>582</v>
      </c>
      <c r="C11" s="118">
        <v>0</v>
      </c>
      <c r="D11" s="118" t="s">
        <v>572</v>
      </c>
      <c r="E11" s="118">
        <v>300.69279999999998</v>
      </c>
      <c r="F11" s="118" t="s">
        <v>572</v>
      </c>
      <c r="G11" s="118">
        <v>304.54739999999998</v>
      </c>
      <c r="H11" s="118" t="s">
        <v>573</v>
      </c>
      <c r="I11" s="118">
        <v>315.76100000000002</v>
      </c>
      <c r="J11" s="118">
        <v>14.55</v>
      </c>
      <c r="K11" s="118">
        <v>330.31099999999998</v>
      </c>
    </row>
    <row r="12" spans="1:11" x14ac:dyDescent="0.25">
      <c r="A12" s="118" t="s">
        <v>19</v>
      </c>
      <c r="B12" s="118" t="s">
        <v>583</v>
      </c>
      <c r="C12" s="118">
        <v>0</v>
      </c>
      <c r="D12" s="118" t="s">
        <v>572</v>
      </c>
      <c r="E12" s="118">
        <v>553.96469999999999</v>
      </c>
      <c r="F12" s="118" t="s">
        <v>573</v>
      </c>
      <c r="G12" s="118">
        <v>523.73829999999998</v>
      </c>
      <c r="H12" s="118" t="s">
        <v>572</v>
      </c>
      <c r="I12" s="118">
        <v>569.27509999999995</v>
      </c>
      <c r="J12" s="118">
        <v>19.9877</v>
      </c>
      <c r="K12" s="118">
        <v>589.26279999999997</v>
      </c>
    </row>
    <row r="13" spans="1:11" x14ac:dyDescent="0.25">
      <c r="A13" s="118" t="s">
        <v>20</v>
      </c>
      <c r="B13" s="118" t="s">
        <v>584</v>
      </c>
      <c r="C13" s="118">
        <v>0</v>
      </c>
      <c r="D13" s="118" t="s">
        <v>572</v>
      </c>
      <c r="E13" s="120">
        <v>2284.5001000000002</v>
      </c>
      <c r="F13" s="118" t="s">
        <v>573</v>
      </c>
      <c r="G13" s="120">
        <v>2267.9938999999999</v>
      </c>
      <c r="H13" s="118" t="s">
        <v>572</v>
      </c>
      <c r="I13" s="120">
        <v>2300.3398000000002</v>
      </c>
      <c r="J13" s="118">
        <v>1.4179999999999999</v>
      </c>
      <c r="K13" s="120">
        <v>2301.7577999999999</v>
      </c>
    </row>
    <row r="14" spans="1:11" x14ac:dyDescent="0.25">
      <c r="A14" s="118" t="s">
        <v>21</v>
      </c>
      <c r="B14" s="118" t="s">
        <v>585</v>
      </c>
      <c r="C14" s="118">
        <v>0</v>
      </c>
      <c r="D14" s="118" t="s">
        <v>572</v>
      </c>
      <c r="E14" s="118">
        <v>433.61250000000001</v>
      </c>
      <c r="F14" s="118" t="s">
        <v>572</v>
      </c>
      <c r="G14" s="118">
        <v>450.91219999999998</v>
      </c>
      <c r="H14" s="118" t="s">
        <v>573</v>
      </c>
      <c r="I14" s="118">
        <v>466.91079999999999</v>
      </c>
      <c r="J14" s="118">
        <v>18.666499999999999</v>
      </c>
      <c r="K14" s="118">
        <v>485.57729999999998</v>
      </c>
    </row>
    <row r="15" spans="1:11" x14ac:dyDescent="0.25">
      <c r="A15" s="118" t="s">
        <v>22</v>
      </c>
      <c r="B15" s="118" t="s">
        <v>586</v>
      </c>
      <c r="C15" s="118">
        <v>0</v>
      </c>
      <c r="D15" s="118" t="s">
        <v>572</v>
      </c>
      <c r="E15" s="118">
        <v>838.16449999999998</v>
      </c>
      <c r="F15" s="118" t="s">
        <v>573</v>
      </c>
      <c r="G15" s="118">
        <v>797.66060000000004</v>
      </c>
      <c r="H15" s="118" t="s">
        <v>572</v>
      </c>
      <c r="I15" s="118">
        <v>820.70659999999998</v>
      </c>
      <c r="J15" s="118">
        <v>14.6479</v>
      </c>
      <c r="K15" s="118">
        <v>835.35450000000003</v>
      </c>
    </row>
    <row r="16" spans="1:11" x14ac:dyDescent="0.25">
      <c r="A16" s="118" t="s">
        <v>23</v>
      </c>
      <c r="B16" s="118" t="s">
        <v>587</v>
      </c>
      <c r="C16" s="118">
        <v>0</v>
      </c>
      <c r="D16" s="118" t="s">
        <v>572</v>
      </c>
      <c r="E16" s="118">
        <v>346.44150000000002</v>
      </c>
      <c r="F16" s="118" t="s">
        <v>573</v>
      </c>
      <c r="G16" s="118">
        <v>330.43970000000002</v>
      </c>
      <c r="H16" s="118" t="s">
        <v>572</v>
      </c>
      <c r="I16" s="118">
        <v>335.96420000000001</v>
      </c>
      <c r="J16" s="118">
        <v>12.255000000000001</v>
      </c>
      <c r="K16" s="118">
        <v>348.2192</v>
      </c>
    </row>
    <row r="17" spans="1:11" x14ac:dyDescent="0.25">
      <c r="A17" s="118" t="s">
        <v>24</v>
      </c>
      <c r="B17" s="118" t="s">
        <v>588</v>
      </c>
      <c r="C17" s="118">
        <v>0</v>
      </c>
      <c r="D17" s="118" t="s">
        <v>572</v>
      </c>
      <c r="E17" s="118">
        <v>1811.5107</v>
      </c>
      <c r="F17" s="118" t="s">
        <v>573</v>
      </c>
      <c r="G17" s="118">
        <v>1771.8901000000001</v>
      </c>
      <c r="H17" s="118" t="s">
        <v>572</v>
      </c>
      <c r="I17" s="118">
        <v>1805.0030999999999</v>
      </c>
      <c r="J17" s="118">
        <v>67.597099999999998</v>
      </c>
      <c r="K17" s="118">
        <v>1872.6002000000001</v>
      </c>
    </row>
    <row r="18" spans="1:11" x14ac:dyDescent="0.25">
      <c r="A18" s="118" t="s">
        <v>25</v>
      </c>
      <c r="B18" s="118" t="s">
        <v>589</v>
      </c>
      <c r="C18" s="118">
        <v>0</v>
      </c>
      <c r="D18" s="118" t="s">
        <v>572</v>
      </c>
      <c r="E18" s="118">
        <v>693.11339999999996</v>
      </c>
      <c r="F18" s="118" t="s">
        <v>573</v>
      </c>
      <c r="G18" s="118">
        <v>643.37170000000003</v>
      </c>
      <c r="H18" s="118" t="s">
        <v>572</v>
      </c>
      <c r="I18" s="118">
        <v>727.77930000000003</v>
      </c>
      <c r="J18" s="118">
        <v>10.819800000000001</v>
      </c>
      <c r="K18" s="118">
        <v>738.59910000000002</v>
      </c>
    </row>
    <row r="19" spans="1:11" x14ac:dyDescent="0.25">
      <c r="A19" s="118" t="s">
        <v>498</v>
      </c>
      <c r="B19" s="118" t="s">
        <v>590</v>
      </c>
      <c r="C19" s="118">
        <v>0</v>
      </c>
      <c r="D19" s="118" t="s">
        <v>572</v>
      </c>
      <c r="E19" s="120">
        <v>174.9639</v>
      </c>
      <c r="F19" s="118" t="s">
        <v>573</v>
      </c>
      <c r="G19" s="120">
        <v>149.80719999999999</v>
      </c>
      <c r="H19" s="118" t="s">
        <v>572</v>
      </c>
      <c r="I19" s="120">
        <v>187.84950000000001</v>
      </c>
      <c r="J19" s="118">
        <v>0</v>
      </c>
      <c r="K19" s="120">
        <v>187.84950000000001</v>
      </c>
    </row>
    <row r="20" spans="1:11" x14ac:dyDescent="0.25">
      <c r="A20" s="118" t="s">
        <v>26</v>
      </c>
      <c r="B20" s="118" t="s">
        <v>591</v>
      </c>
      <c r="C20" s="118">
        <v>0</v>
      </c>
      <c r="D20" s="118" t="s">
        <v>572</v>
      </c>
      <c r="E20" s="118">
        <v>2682.6039000000001</v>
      </c>
      <c r="F20" s="118" t="s">
        <v>573</v>
      </c>
      <c r="G20" s="118">
        <v>2676.5454</v>
      </c>
      <c r="H20" s="118" t="s">
        <v>572</v>
      </c>
      <c r="I20" s="118">
        <v>2735.8726000000001</v>
      </c>
      <c r="J20" s="118">
        <v>128.7174</v>
      </c>
      <c r="K20" s="118">
        <v>2864.59</v>
      </c>
    </row>
    <row r="21" spans="1:11" x14ac:dyDescent="0.25">
      <c r="A21" s="118" t="s">
        <v>27</v>
      </c>
      <c r="B21" s="118" t="s">
        <v>592</v>
      </c>
      <c r="C21" s="118">
        <v>0</v>
      </c>
      <c r="D21" s="118" t="s">
        <v>572</v>
      </c>
      <c r="E21" s="118">
        <v>294.06790000000001</v>
      </c>
      <c r="F21" s="118" t="s">
        <v>572</v>
      </c>
      <c r="G21" s="118">
        <v>296.88490000000002</v>
      </c>
      <c r="H21" s="118" t="s">
        <v>573</v>
      </c>
      <c r="I21" s="118">
        <v>363.77269999999999</v>
      </c>
      <c r="J21" s="118">
        <v>0</v>
      </c>
      <c r="K21" s="118">
        <v>363.77269999999999</v>
      </c>
    </row>
    <row r="22" spans="1:11" x14ac:dyDescent="0.25">
      <c r="A22" s="118" t="s">
        <v>28</v>
      </c>
      <c r="B22" s="118" t="s">
        <v>593</v>
      </c>
      <c r="C22" s="118">
        <v>0</v>
      </c>
      <c r="D22" s="118" t="s">
        <v>572</v>
      </c>
      <c r="E22" s="118">
        <v>158.60599999999999</v>
      </c>
      <c r="F22" s="118" t="s">
        <v>572</v>
      </c>
      <c r="G22" s="118">
        <v>172.8673</v>
      </c>
      <c r="H22" s="118" t="s">
        <v>573</v>
      </c>
      <c r="I22" s="118">
        <v>212.59819999999999</v>
      </c>
      <c r="J22" s="118">
        <v>0</v>
      </c>
      <c r="K22" s="118">
        <v>212.59819999999999</v>
      </c>
    </row>
    <row r="23" spans="1:11" x14ac:dyDescent="0.25">
      <c r="A23" s="118" t="s">
        <v>29</v>
      </c>
      <c r="B23" s="118" t="s">
        <v>594</v>
      </c>
      <c r="C23" s="118">
        <v>0</v>
      </c>
      <c r="D23" s="118" t="s">
        <v>572</v>
      </c>
      <c r="E23" s="118">
        <v>1250.5168000000001</v>
      </c>
      <c r="F23" s="118" t="s">
        <v>573</v>
      </c>
      <c r="G23" s="118">
        <v>1243.6931</v>
      </c>
      <c r="H23" s="118" t="s">
        <v>572</v>
      </c>
      <c r="I23" s="118">
        <v>1296.7301</v>
      </c>
      <c r="J23" s="118">
        <v>35.075600000000001</v>
      </c>
      <c r="K23" s="118">
        <v>1331.8056999999999</v>
      </c>
    </row>
    <row r="24" spans="1:11" x14ac:dyDescent="0.25">
      <c r="A24" s="118" t="s">
        <v>30</v>
      </c>
      <c r="B24" s="118" t="s">
        <v>595</v>
      </c>
      <c r="C24" s="118">
        <v>0</v>
      </c>
      <c r="D24" s="118" t="s">
        <v>572</v>
      </c>
      <c r="E24" s="120">
        <v>152.6696</v>
      </c>
      <c r="F24" s="118" t="s">
        <v>573</v>
      </c>
      <c r="G24" s="120">
        <v>147.07480000000001</v>
      </c>
      <c r="H24" s="118" t="s">
        <v>572</v>
      </c>
      <c r="I24" s="120">
        <v>172.77869999999999</v>
      </c>
      <c r="J24" s="118">
        <v>0</v>
      </c>
      <c r="K24" s="120">
        <v>172.77869999999999</v>
      </c>
    </row>
    <row r="25" spans="1:11" x14ac:dyDescent="0.25">
      <c r="A25" s="118" t="s">
        <v>31</v>
      </c>
      <c r="B25" s="118" t="s">
        <v>596</v>
      </c>
      <c r="C25" s="118">
        <v>0</v>
      </c>
      <c r="D25" s="118" t="s">
        <v>572</v>
      </c>
      <c r="E25" s="118">
        <v>104.77500000000001</v>
      </c>
      <c r="F25" s="118" t="s">
        <v>572</v>
      </c>
      <c r="G25" s="118">
        <v>118.0787</v>
      </c>
      <c r="H25" s="118" t="s">
        <v>573</v>
      </c>
      <c r="I25" s="118">
        <v>118.5518</v>
      </c>
      <c r="J25" s="118">
        <v>0</v>
      </c>
      <c r="K25" s="118">
        <v>118.5518</v>
      </c>
    </row>
    <row r="26" spans="1:11" x14ac:dyDescent="0.25">
      <c r="A26" s="118" t="s">
        <v>32</v>
      </c>
      <c r="B26" s="118" t="s">
        <v>597</v>
      </c>
      <c r="C26" s="118">
        <v>0</v>
      </c>
      <c r="D26" s="118" t="s">
        <v>572</v>
      </c>
      <c r="E26" s="118">
        <v>666.13739999999996</v>
      </c>
      <c r="F26" s="118" t="s">
        <v>572</v>
      </c>
      <c r="G26" s="118">
        <v>681.01419999999996</v>
      </c>
      <c r="H26" s="118" t="s">
        <v>573</v>
      </c>
      <c r="I26" s="118">
        <v>676.24810000000002</v>
      </c>
      <c r="J26" s="118">
        <v>4.6430999999999996</v>
      </c>
      <c r="K26" s="118">
        <v>680.89120000000003</v>
      </c>
    </row>
    <row r="27" spans="1:11" x14ac:dyDescent="0.25">
      <c r="A27" s="118" t="s">
        <v>33</v>
      </c>
      <c r="B27" s="118" t="s">
        <v>598</v>
      </c>
      <c r="C27" s="118">
        <v>0</v>
      </c>
      <c r="D27" s="118" t="s">
        <v>572</v>
      </c>
      <c r="E27" s="118">
        <v>337.64870000000002</v>
      </c>
      <c r="F27" s="118" t="s">
        <v>572</v>
      </c>
      <c r="G27" s="118">
        <v>348.14429999999999</v>
      </c>
      <c r="H27" s="118" t="s">
        <v>573</v>
      </c>
      <c r="I27" s="118">
        <v>348.14429999999999</v>
      </c>
      <c r="J27" s="118">
        <v>0</v>
      </c>
      <c r="K27" s="118">
        <v>348.14429999999999</v>
      </c>
    </row>
    <row r="28" spans="1:11" x14ac:dyDescent="0.25">
      <c r="A28" s="118" t="s">
        <v>34</v>
      </c>
      <c r="B28" s="118" t="s">
        <v>599</v>
      </c>
      <c r="C28" s="118">
        <v>0</v>
      </c>
      <c r="D28" s="118" t="s">
        <v>572</v>
      </c>
      <c r="E28" s="118">
        <v>112.32040000000001</v>
      </c>
      <c r="F28" s="118" t="s">
        <v>572</v>
      </c>
      <c r="G28" s="118">
        <v>120.0652</v>
      </c>
      <c r="H28" s="118" t="s">
        <v>573</v>
      </c>
      <c r="I28" s="118">
        <v>134.26920000000001</v>
      </c>
      <c r="J28" s="118">
        <v>0</v>
      </c>
      <c r="K28" s="118">
        <v>134.26920000000001</v>
      </c>
    </row>
    <row r="29" spans="1:11" x14ac:dyDescent="0.25">
      <c r="A29" s="118" t="s">
        <v>499</v>
      </c>
      <c r="B29" s="118" t="s">
        <v>600</v>
      </c>
      <c r="C29" s="118">
        <v>0</v>
      </c>
      <c r="D29" s="118" t="s">
        <v>572</v>
      </c>
      <c r="E29" s="120">
        <v>52.537799999999997</v>
      </c>
      <c r="F29" s="118" t="s">
        <v>572</v>
      </c>
      <c r="G29" s="120">
        <v>58.607599999999998</v>
      </c>
      <c r="H29" s="118" t="s">
        <v>573</v>
      </c>
      <c r="I29" s="120">
        <v>60.851900000000001</v>
      </c>
      <c r="J29" s="118">
        <v>0</v>
      </c>
      <c r="K29" s="120">
        <v>60.851900000000001</v>
      </c>
    </row>
    <row r="30" spans="1:11" x14ac:dyDescent="0.25">
      <c r="A30" s="118" t="s">
        <v>35</v>
      </c>
      <c r="B30" s="118" t="s">
        <v>601</v>
      </c>
      <c r="C30" s="118">
        <v>0</v>
      </c>
      <c r="D30" s="118" t="s">
        <v>572</v>
      </c>
      <c r="E30" s="120">
        <v>937.65719999999999</v>
      </c>
      <c r="F30" s="118" t="s">
        <v>573</v>
      </c>
      <c r="G30" s="120">
        <v>929.02380000000005</v>
      </c>
      <c r="H30" s="118" t="s">
        <v>572</v>
      </c>
      <c r="I30" s="120">
        <v>923.41660000000002</v>
      </c>
      <c r="J30" s="118">
        <v>20.7104</v>
      </c>
      <c r="K30" s="120">
        <v>944.12699999999995</v>
      </c>
    </row>
    <row r="31" spans="1:11" x14ac:dyDescent="0.25">
      <c r="A31" s="118" t="s">
        <v>36</v>
      </c>
      <c r="B31" s="118" t="s">
        <v>602</v>
      </c>
      <c r="C31" s="118">
        <v>0</v>
      </c>
      <c r="D31" s="118" t="s">
        <v>572</v>
      </c>
      <c r="E31" s="118">
        <v>577.34630000000004</v>
      </c>
      <c r="F31" s="118" t="s">
        <v>573</v>
      </c>
      <c r="G31" s="118">
        <v>575.52120000000002</v>
      </c>
      <c r="H31" s="118" t="s">
        <v>572</v>
      </c>
      <c r="I31" s="118">
        <v>577.34630000000004</v>
      </c>
      <c r="J31" s="118">
        <v>0</v>
      </c>
      <c r="K31" s="118">
        <v>577.34630000000004</v>
      </c>
    </row>
    <row r="32" spans="1:11" x14ac:dyDescent="0.25">
      <c r="A32" s="118" t="s">
        <v>37</v>
      </c>
      <c r="B32" s="118" t="s">
        <v>603</v>
      </c>
      <c r="C32" s="118">
        <v>0</v>
      </c>
      <c r="D32" s="118" t="s">
        <v>572</v>
      </c>
      <c r="E32" s="118">
        <v>1317.7734</v>
      </c>
      <c r="F32" s="118" t="s">
        <v>573</v>
      </c>
      <c r="G32" s="118">
        <v>1275.4655</v>
      </c>
      <c r="H32" s="118" t="s">
        <v>572</v>
      </c>
      <c r="I32" s="118">
        <v>1290.3353</v>
      </c>
      <c r="J32" s="118">
        <v>24.004200000000001</v>
      </c>
      <c r="K32" s="118">
        <v>1314.3395</v>
      </c>
    </row>
    <row r="33" spans="1:11" x14ac:dyDescent="0.25">
      <c r="A33" s="118" t="s">
        <v>38</v>
      </c>
      <c r="B33" s="118" t="s">
        <v>604</v>
      </c>
      <c r="C33" s="118">
        <v>0</v>
      </c>
      <c r="D33" s="118" t="s">
        <v>572</v>
      </c>
      <c r="E33" s="118">
        <v>768.33709999999996</v>
      </c>
      <c r="F33" s="118" t="s">
        <v>573</v>
      </c>
      <c r="G33" s="118">
        <v>706.65189999999996</v>
      </c>
      <c r="H33" s="118" t="s">
        <v>572</v>
      </c>
      <c r="I33" s="118">
        <v>751.72429999999997</v>
      </c>
      <c r="J33" s="118">
        <v>18.5854</v>
      </c>
      <c r="K33" s="118">
        <v>770.30970000000002</v>
      </c>
    </row>
    <row r="34" spans="1:11" x14ac:dyDescent="0.25">
      <c r="A34" s="118" t="s">
        <v>39</v>
      </c>
      <c r="B34" s="118" t="s">
        <v>605</v>
      </c>
      <c r="C34" s="118">
        <v>0</v>
      </c>
      <c r="D34" s="118" t="s">
        <v>572</v>
      </c>
      <c r="E34" s="118">
        <v>483.26670000000001</v>
      </c>
      <c r="F34" s="118" t="s">
        <v>572</v>
      </c>
      <c r="G34" s="118">
        <v>492.12720000000002</v>
      </c>
      <c r="H34" s="118" t="s">
        <v>573</v>
      </c>
      <c r="I34" s="118">
        <v>509.9255</v>
      </c>
      <c r="J34" s="118">
        <v>4.2701000000000002</v>
      </c>
      <c r="K34" s="118">
        <v>514.19560000000001</v>
      </c>
    </row>
    <row r="35" spans="1:11" x14ac:dyDescent="0.25">
      <c r="A35" s="118" t="s">
        <v>40</v>
      </c>
      <c r="B35" s="118" t="s">
        <v>606</v>
      </c>
      <c r="C35" s="118">
        <v>0</v>
      </c>
      <c r="D35" s="118" t="s">
        <v>572</v>
      </c>
      <c r="E35" s="120">
        <v>183.99109999999999</v>
      </c>
      <c r="F35" s="118" t="s">
        <v>573</v>
      </c>
      <c r="G35" s="120">
        <v>167.77029999999999</v>
      </c>
      <c r="H35" s="118" t="s">
        <v>572</v>
      </c>
      <c r="I35" s="120">
        <v>186.13059999999999</v>
      </c>
      <c r="J35" s="118">
        <v>5.3578000000000001</v>
      </c>
      <c r="K35" s="120">
        <v>191.48840000000001</v>
      </c>
    </row>
    <row r="36" spans="1:11" x14ac:dyDescent="0.25">
      <c r="A36" s="118" t="s">
        <v>41</v>
      </c>
      <c r="B36" s="118" t="s">
        <v>607</v>
      </c>
      <c r="C36" s="118">
        <v>0</v>
      </c>
      <c r="D36" s="118" t="s">
        <v>572</v>
      </c>
      <c r="E36" s="120">
        <v>198.14320000000001</v>
      </c>
      <c r="F36" s="118" t="s">
        <v>572</v>
      </c>
      <c r="G36" s="120">
        <v>213.45140000000001</v>
      </c>
      <c r="H36" s="118" t="s">
        <v>573</v>
      </c>
      <c r="I36" s="120">
        <v>232.66499999999999</v>
      </c>
      <c r="J36" s="118">
        <v>10.0039</v>
      </c>
      <c r="K36" s="120">
        <v>242.66890000000001</v>
      </c>
    </row>
    <row r="37" spans="1:11" x14ac:dyDescent="0.25">
      <c r="A37" s="118" t="s">
        <v>42</v>
      </c>
      <c r="B37" s="118" t="s">
        <v>608</v>
      </c>
      <c r="C37" s="118">
        <v>0</v>
      </c>
      <c r="D37" s="118" t="s">
        <v>572</v>
      </c>
      <c r="E37" s="118">
        <v>871.52610000000004</v>
      </c>
      <c r="F37" s="118" t="s">
        <v>573</v>
      </c>
      <c r="G37" s="118">
        <v>820.79330000000004</v>
      </c>
      <c r="H37" s="118" t="s">
        <v>572</v>
      </c>
      <c r="I37" s="118">
        <v>880.19939999999997</v>
      </c>
      <c r="J37" s="118">
        <v>17.817900000000002</v>
      </c>
      <c r="K37" s="118">
        <v>898.01729999999998</v>
      </c>
    </row>
    <row r="38" spans="1:11" x14ac:dyDescent="0.25">
      <c r="A38" s="118" t="s">
        <v>43</v>
      </c>
      <c r="B38" s="118" t="s">
        <v>609</v>
      </c>
      <c r="C38" s="118">
        <v>0</v>
      </c>
      <c r="D38" s="118" t="s">
        <v>572</v>
      </c>
      <c r="E38" s="118">
        <v>1865.9875999999999</v>
      </c>
      <c r="F38" s="118" t="s">
        <v>573</v>
      </c>
      <c r="G38" s="118">
        <v>1844.1203</v>
      </c>
      <c r="H38" s="118" t="s">
        <v>572</v>
      </c>
      <c r="I38" s="118">
        <v>1802.2918</v>
      </c>
      <c r="J38" s="118">
        <v>66.788700000000006</v>
      </c>
      <c r="K38" s="118">
        <v>1869.0805</v>
      </c>
    </row>
    <row r="39" spans="1:11" x14ac:dyDescent="0.25">
      <c r="A39" s="118" t="s">
        <v>44</v>
      </c>
      <c r="B39" s="118" t="s">
        <v>610</v>
      </c>
      <c r="C39" s="118">
        <v>0</v>
      </c>
      <c r="D39" s="118" t="s">
        <v>572</v>
      </c>
      <c r="E39" s="120">
        <v>1431.4965</v>
      </c>
      <c r="F39" s="118" t="s">
        <v>573</v>
      </c>
      <c r="G39" s="120">
        <v>1410.4802</v>
      </c>
      <c r="H39" s="118" t="s">
        <v>572</v>
      </c>
      <c r="I39" s="120">
        <v>1386.7620999999999</v>
      </c>
      <c r="J39" s="118">
        <v>45.466700000000003</v>
      </c>
      <c r="K39" s="120">
        <v>1432.2288000000001</v>
      </c>
    </row>
    <row r="40" spans="1:11" x14ac:dyDescent="0.25">
      <c r="A40" s="118" t="s">
        <v>45</v>
      </c>
      <c r="B40" s="118" t="s">
        <v>611</v>
      </c>
      <c r="C40" s="118">
        <v>0</v>
      </c>
      <c r="D40" s="118" t="s">
        <v>572</v>
      </c>
      <c r="E40" s="118">
        <v>403.12529999999998</v>
      </c>
      <c r="F40" s="118" t="s">
        <v>573</v>
      </c>
      <c r="G40" s="118">
        <v>386.53649999999999</v>
      </c>
      <c r="H40" s="118" t="s">
        <v>572</v>
      </c>
      <c r="I40" s="118">
        <v>384.65929999999997</v>
      </c>
      <c r="J40" s="118">
        <v>15.5405</v>
      </c>
      <c r="K40" s="118">
        <v>400.19979999999998</v>
      </c>
    </row>
    <row r="41" spans="1:11" x14ac:dyDescent="0.25">
      <c r="A41" s="118" t="s">
        <v>46</v>
      </c>
      <c r="B41" s="118" t="s">
        <v>612</v>
      </c>
      <c r="C41" s="118">
        <v>0</v>
      </c>
      <c r="D41" s="118" t="s">
        <v>572</v>
      </c>
      <c r="E41" s="120">
        <v>1257.5174</v>
      </c>
      <c r="F41" s="118" t="s">
        <v>573</v>
      </c>
      <c r="G41" s="120">
        <v>1238.5444</v>
      </c>
      <c r="H41" s="118" t="s">
        <v>572</v>
      </c>
      <c r="I41" s="120">
        <v>1277.7222999999999</v>
      </c>
      <c r="J41" s="118">
        <v>38.452599999999997</v>
      </c>
      <c r="K41" s="120">
        <v>1316.1749</v>
      </c>
    </row>
    <row r="42" spans="1:11" x14ac:dyDescent="0.25">
      <c r="A42" s="118" t="s">
        <v>47</v>
      </c>
      <c r="B42" s="118" t="s">
        <v>613</v>
      </c>
      <c r="C42" s="118">
        <v>0</v>
      </c>
      <c r="D42" s="118" t="s">
        <v>572</v>
      </c>
      <c r="E42" s="118">
        <v>545.45450000000005</v>
      </c>
      <c r="F42" s="118" t="s">
        <v>573</v>
      </c>
      <c r="G42" s="118">
        <v>533.71270000000004</v>
      </c>
      <c r="H42" s="118" t="s">
        <v>572</v>
      </c>
      <c r="I42" s="118">
        <v>537.56439999999998</v>
      </c>
      <c r="J42" s="118">
        <v>21.790099999999999</v>
      </c>
      <c r="K42" s="118">
        <v>559.35450000000003</v>
      </c>
    </row>
    <row r="43" spans="1:11" x14ac:dyDescent="0.25">
      <c r="A43" s="118" t="s">
        <v>48</v>
      </c>
      <c r="B43" s="118" t="s">
        <v>614</v>
      </c>
      <c r="C43" s="118">
        <v>0</v>
      </c>
      <c r="D43" s="118" t="s">
        <v>572</v>
      </c>
      <c r="E43" s="118">
        <v>18372.494600000002</v>
      </c>
      <c r="F43" s="118" t="s">
        <v>573</v>
      </c>
      <c r="G43" s="118">
        <v>18063.504099999998</v>
      </c>
      <c r="H43" s="118" t="s">
        <v>572</v>
      </c>
      <c r="I43" s="118">
        <v>17700.744200000001</v>
      </c>
      <c r="J43" s="118">
        <v>723.5163</v>
      </c>
      <c r="K43" s="118">
        <v>18424.2605</v>
      </c>
    </row>
    <row r="44" spans="1:11" x14ac:dyDescent="0.25">
      <c r="A44" s="118" t="s">
        <v>49</v>
      </c>
      <c r="B44" s="118" t="s">
        <v>615</v>
      </c>
      <c r="C44" s="118">
        <v>0</v>
      </c>
      <c r="D44" s="118" t="s">
        <v>572</v>
      </c>
      <c r="E44" s="118">
        <v>713.20950000000005</v>
      </c>
      <c r="F44" s="118" t="s">
        <v>573</v>
      </c>
      <c r="G44" s="118">
        <v>682.33640000000003</v>
      </c>
      <c r="H44" s="118" t="s">
        <v>572</v>
      </c>
      <c r="I44" s="118">
        <v>700.99170000000004</v>
      </c>
      <c r="J44" s="118">
        <v>11.741</v>
      </c>
      <c r="K44" s="118">
        <v>712.73270000000002</v>
      </c>
    </row>
    <row r="45" spans="1:11" x14ac:dyDescent="0.25">
      <c r="A45" s="118" t="s">
        <v>50</v>
      </c>
      <c r="B45" s="118" t="s">
        <v>616</v>
      </c>
      <c r="C45" s="118">
        <v>0</v>
      </c>
      <c r="D45" s="118" t="s">
        <v>572</v>
      </c>
      <c r="E45" s="120">
        <v>781.9982</v>
      </c>
      <c r="F45" s="118" t="s">
        <v>573</v>
      </c>
      <c r="G45" s="120">
        <v>763.6277</v>
      </c>
      <c r="H45" s="118" t="s">
        <v>572</v>
      </c>
      <c r="I45" s="120">
        <v>756.86220000000003</v>
      </c>
      <c r="J45" s="118">
        <v>26.0383</v>
      </c>
      <c r="K45" s="120">
        <v>782.90049999999997</v>
      </c>
    </row>
    <row r="46" spans="1:11" x14ac:dyDescent="0.25">
      <c r="A46" s="118" t="s">
        <v>51</v>
      </c>
      <c r="B46" s="118" t="s">
        <v>617</v>
      </c>
      <c r="C46" s="118">
        <v>0</v>
      </c>
      <c r="D46" s="118" t="s">
        <v>572</v>
      </c>
      <c r="E46" s="118">
        <v>254.7107</v>
      </c>
      <c r="F46" s="118" t="s">
        <v>573</v>
      </c>
      <c r="G46" s="118">
        <v>252.53880000000001</v>
      </c>
      <c r="H46" s="118" t="s">
        <v>572</v>
      </c>
      <c r="I46" s="118">
        <v>286.49970000000002</v>
      </c>
      <c r="J46" s="118">
        <v>0</v>
      </c>
      <c r="K46" s="118">
        <v>286.49970000000002</v>
      </c>
    </row>
    <row r="47" spans="1:11" x14ac:dyDescent="0.25">
      <c r="A47" s="118" t="s">
        <v>52</v>
      </c>
      <c r="B47" s="118" t="s">
        <v>618</v>
      </c>
      <c r="C47" s="118">
        <v>0</v>
      </c>
      <c r="D47" s="118" t="s">
        <v>572</v>
      </c>
      <c r="E47" s="118">
        <v>10750.608099999999</v>
      </c>
      <c r="F47" s="118" t="s">
        <v>573</v>
      </c>
      <c r="G47" s="118">
        <v>10630.665800000001</v>
      </c>
      <c r="H47" s="118" t="s">
        <v>572</v>
      </c>
      <c r="I47" s="118">
        <v>11194.672399999999</v>
      </c>
      <c r="J47" s="118">
        <v>400.07589999999999</v>
      </c>
      <c r="K47" s="118">
        <v>11594.748299999999</v>
      </c>
    </row>
    <row r="48" spans="1:11" x14ac:dyDescent="0.25">
      <c r="A48" s="118" t="s">
        <v>53</v>
      </c>
      <c r="B48" s="118" t="s">
        <v>619</v>
      </c>
      <c r="C48" s="120">
        <v>0</v>
      </c>
      <c r="D48" s="118" t="s">
        <v>572</v>
      </c>
      <c r="E48" s="120">
        <v>619.00319999999999</v>
      </c>
      <c r="F48" s="118" t="s">
        <v>573</v>
      </c>
      <c r="G48" s="120">
        <v>609.62580000000003</v>
      </c>
      <c r="H48" s="118" t="s">
        <v>572</v>
      </c>
      <c r="I48" s="120">
        <v>634.26750000000004</v>
      </c>
      <c r="J48" s="118">
        <v>0</v>
      </c>
      <c r="K48" s="120">
        <v>634.26750000000004</v>
      </c>
    </row>
    <row r="49" spans="1:11" x14ac:dyDescent="0.25">
      <c r="A49" s="118" t="s">
        <v>54</v>
      </c>
      <c r="B49" s="118" t="s">
        <v>620</v>
      </c>
      <c r="C49" s="118">
        <v>0</v>
      </c>
      <c r="D49" s="118" t="s">
        <v>572</v>
      </c>
      <c r="E49" s="120">
        <v>5130.2021999999997</v>
      </c>
      <c r="F49" s="118" t="s">
        <v>572</v>
      </c>
      <c r="G49" s="120">
        <v>5290.0906999999997</v>
      </c>
      <c r="H49" s="118" t="s">
        <v>573</v>
      </c>
      <c r="I49" s="120">
        <v>5314.4371000000001</v>
      </c>
      <c r="J49" s="118">
        <v>102.5245</v>
      </c>
      <c r="K49" s="120">
        <v>5416.9615999999996</v>
      </c>
    </row>
    <row r="50" spans="1:11" x14ac:dyDescent="0.25">
      <c r="A50" s="118" t="s">
        <v>55</v>
      </c>
      <c r="B50" s="118" t="s">
        <v>621</v>
      </c>
      <c r="C50" s="118">
        <v>0</v>
      </c>
      <c r="D50" s="118" t="s">
        <v>572</v>
      </c>
      <c r="E50" s="118">
        <v>832.50570000000005</v>
      </c>
      <c r="F50" s="118" t="s">
        <v>572</v>
      </c>
      <c r="G50" s="118">
        <v>860.75710000000004</v>
      </c>
      <c r="H50" s="118" t="s">
        <v>573</v>
      </c>
      <c r="I50" s="118">
        <v>944.6508</v>
      </c>
      <c r="J50" s="118">
        <v>20.4922</v>
      </c>
      <c r="K50" s="118">
        <v>965.14300000000003</v>
      </c>
    </row>
    <row r="51" spans="1:11" x14ac:dyDescent="0.25">
      <c r="A51" s="118" t="s">
        <v>56</v>
      </c>
      <c r="B51" s="118" t="s">
        <v>622</v>
      </c>
      <c r="C51" s="120">
        <v>0</v>
      </c>
      <c r="D51" s="118" t="s">
        <v>572</v>
      </c>
      <c r="E51" s="120">
        <v>65.281800000000004</v>
      </c>
      <c r="F51" s="118" t="s">
        <v>572</v>
      </c>
      <c r="G51" s="120">
        <v>65.858800000000002</v>
      </c>
      <c r="H51" s="118" t="s">
        <v>573</v>
      </c>
      <c r="I51" s="120">
        <v>69.550700000000006</v>
      </c>
      <c r="J51" s="118">
        <v>0</v>
      </c>
      <c r="K51" s="120">
        <v>69.550700000000006</v>
      </c>
    </row>
    <row r="52" spans="1:11" x14ac:dyDescent="0.25">
      <c r="A52" s="118" t="s">
        <v>57</v>
      </c>
      <c r="B52" s="118" t="s">
        <v>623</v>
      </c>
      <c r="C52" s="118">
        <v>0</v>
      </c>
      <c r="D52" s="118" t="s">
        <v>572</v>
      </c>
      <c r="E52" s="118">
        <v>612.39499999999998</v>
      </c>
      <c r="F52" s="118" t="s">
        <v>572</v>
      </c>
      <c r="G52" s="118">
        <v>624.08950000000004</v>
      </c>
      <c r="H52" s="118" t="s">
        <v>573</v>
      </c>
      <c r="I52" s="118">
        <v>640.35239999999999</v>
      </c>
      <c r="J52" s="118">
        <v>21.682700000000001</v>
      </c>
      <c r="K52" s="118">
        <v>662.03510000000006</v>
      </c>
    </row>
    <row r="53" spans="1:11" x14ac:dyDescent="0.25">
      <c r="A53" s="118" t="s">
        <v>500</v>
      </c>
      <c r="B53" s="118" t="s">
        <v>624</v>
      </c>
      <c r="C53" s="118">
        <v>0</v>
      </c>
      <c r="D53" s="118" t="s">
        <v>572</v>
      </c>
      <c r="E53" s="120">
        <v>37.042000000000002</v>
      </c>
      <c r="F53" s="118" t="s">
        <v>572</v>
      </c>
      <c r="G53" s="120">
        <v>37.571100000000001</v>
      </c>
      <c r="H53" s="118" t="s">
        <v>573</v>
      </c>
      <c r="I53" s="120">
        <v>42.506700000000002</v>
      </c>
      <c r="J53" s="118">
        <v>0.22800000000000001</v>
      </c>
      <c r="K53" s="120">
        <v>42.734699999999997</v>
      </c>
    </row>
    <row r="54" spans="1:11" x14ac:dyDescent="0.25">
      <c r="A54" s="118" t="s">
        <v>501</v>
      </c>
      <c r="B54" s="118" t="s">
        <v>625</v>
      </c>
      <c r="C54" s="118">
        <v>0</v>
      </c>
      <c r="D54" s="118" t="s">
        <v>572</v>
      </c>
      <c r="E54" s="118">
        <v>62.7714</v>
      </c>
      <c r="F54" s="118" t="s">
        <v>573</v>
      </c>
      <c r="G54" s="118">
        <v>58.534199999999998</v>
      </c>
      <c r="H54" s="118" t="s">
        <v>572</v>
      </c>
      <c r="I54" s="118">
        <v>62.740699999999997</v>
      </c>
      <c r="J54" s="118">
        <v>0</v>
      </c>
      <c r="K54" s="118">
        <v>62.740699999999997</v>
      </c>
    </row>
    <row r="55" spans="1:11" x14ac:dyDescent="0.25">
      <c r="A55" s="118" t="s">
        <v>58</v>
      </c>
      <c r="B55" s="118" t="s">
        <v>626</v>
      </c>
      <c r="C55" s="118">
        <v>0</v>
      </c>
      <c r="D55" s="118" t="s">
        <v>572</v>
      </c>
      <c r="E55" s="120">
        <v>363.86669999999998</v>
      </c>
      <c r="F55" s="118" t="s">
        <v>572</v>
      </c>
      <c r="G55" s="120">
        <v>381.303</v>
      </c>
      <c r="H55" s="118" t="s">
        <v>573</v>
      </c>
      <c r="I55" s="120">
        <v>424.7439</v>
      </c>
      <c r="J55" s="118">
        <v>12.8512</v>
      </c>
      <c r="K55" s="120">
        <v>437.5951</v>
      </c>
    </row>
    <row r="56" spans="1:11" x14ac:dyDescent="0.25">
      <c r="A56" s="118" t="s">
        <v>502</v>
      </c>
      <c r="B56" s="118" t="s">
        <v>627</v>
      </c>
      <c r="C56" s="118">
        <v>0</v>
      </c>
      <c r="D56" s="118" t="s">
        <v>572</v>
      </c>
      <c r="E56" s="118">
        <v>51.834499999999998</v>
      </c>
      <c r="F56" s="118" t="s">
        <v>573</v>
      </c>
      <c r="G56" s="118">
        <v>49.191299999999998</v>
      </c>
      <c r="H56" s="118" t="s">
        <v>572</v>
      </c>
      <c r="I56" s="118">
        <v>51.834499999999998</v>
      </c>
      <c r="J56" s="118">
        <v>0</v>
      </c>
      <c r="K56" s="118">
        <v>51.834499999999998</v>
      </c>
    </row>
    <row r="57" spans="1:11" x14ac:dyDescent="0.25">
      <c r="A57" s="118" t="s">
        <v>59</v>
      </c>
      <c r="B57" s="118" t="s">
        <v>628</v>
      </c>
      <c r="C57" s="118">
        <v>0</v>
      </c>
      <c r="D57" s="118" t="s">
        <v>572</v>
      </c>
      <c r="E57" s="118">
        <v>244.8794</v>
      </c>
      <c r="F57" s="118" t="s">
        <v>572</v>
      </c>
      <c r="G57" s="118">
        <v>272.29829999999998</v>
      </c>
      <c r="H57" s="118" t="s">
        <v>573</v>
      </c>
      <c r="I57" s="118">
        <v>286.4973</v>
      </c>
      <c r="J57" s="118">
        <v>3.5146999999999999</v>
      </c>
      <c r="K57" s="118">
        <v>290.012</v>
      </c>
    </row>
    <row r="58" spans="1:11" x14ac:dyDescent="0.25">
      <c r="A58" s="118" t="s">
        <v>503</v>
      </c>
      <c r="B58" s="118" t="s">
        <v>629</v>
      </c>
      <c r="C58" s="118">
        <v>0</v>
      </c>
      <c r="D58" s="118" t="s">
        <v>572</v>
      </c>
      <c r="E58" s="118">
        <v>40.748800000000003</v>
      </c>
      <c r="F58" s="118" t="s">
        <v>572</v>
      </c>
      <c r="G58" s="118">
        <v>42.009399999999999</v>
      </c>
      <c r="H58" s="118" t="s">
        <v>573</v>
      </c>
      <c r="I58" s="118">
        <v>42.824100000000001</v>
      </c>
      <c r="J58" s="118">
        <v>0</v>
      </c>
      <c r="K58" s="118">
        <v>42.824100000000001</v>
      </c>
    </row>
    <row r="59" spans="1:11" x14ac:dyDescent="0.25">
      <c r="A59" s="118" t="s">
        <v>60</v>
      </c>
      <c r="B59" s="118" t="s">
        <v>630</v>
      </c>
      <c r="C59" s="120">
        <v>0</v>
      </c>
      <c r="D59" s="118" t="s">
        <v>572</v>
      </c>
      <c r="E59" s="120">
        <v>1005.2003999999999</v>
      </c>
      <c r="F59" s="118" t="s">
        <v>573</v>
      </c>
      <c r="G59" s="120">
        <v>1001.9962</v>
      </c>
      <c r="H59" s="118" t="s">
        <v>572</v>
      </c>
      <c r="I59" s="120">
        <v>1009.7491</v>
      </c>
      <c r="J59" s="118">
        <v>33.206000000000003</v>
      </c>
      <c r="K59" s="120">
        <v>1042.9550999999999</v>
      </c>
    </row>
    <row r="60" spans="1:11" x14ac:dyDescent="0.25">
      <c r="A60" s="118" t="s">
        <v>61</v>
      </c>
      <c r="B60" s="118" t="s">
        <v>631</v>
      </c>
      <c r="C60" s="118">
        <v>0</v>
      </c>
      <c r="D60" s="118" t="s">
        <v>572</v>
      </c>
      <c r="E60" s="118">
        <v>642.37990000000002</v>
      </c>
      <c r="F60" s="118" t="s">
        <v>572</v>
      </c>
      <c r="G60" s="118">
        <v>640.05190000000005</v>
      </c>
      <c r="H60" s="118" t="s">
        <v>573</v>
      </c>
      <c r="I60" s="118">
        <v>671.39559999999994</v>
      </c>
      <c r="J60" s="118">
        <v>11.542</v>
      </c>
      <c r="K60" s="118">
        <v>682.93759999999997</v>
      </c>
    </row>
    <row r="61" spans="1:11" x14ac:dyDescent="0.25">
      <c r="A61" s="118" t="s">
        <v>62</v>
      </c>
      <c r="B61" s="118" t="s">
        <v>632</v>
      </c>
      <c r="C61" s="118">
        <v>0</v>
      </c>
      <c r="D61" s="118" t="s">
        <v>572</v>
      </c>
      <c r="E61" s="118">
        <v>2176.5158999999999</v>
      </c>
      <c r="F61" s="118" t="s">
        <v>573</v>
      </c>
      <c r="G61" s="118">
        <v>2081.4632999999999</v>
      </c>
      <c r="H61" s="118" t="s">
        <v>572</v>
      </c>
      <c r="I61" s="118">
        <v>2264.6626999999999</v>
      </c>
      <c r="J61" s="118">
        <v>18.639800000000001</v>
      </c>
      <c r="K61" s="118">
        <v>2283.3024999999998</v>
      </c>
    </row>
    <row r="62" spans="1:11" x14ac:dyDescent="0.25">
      <c r="A62" s="118" t="s">
        <v>63</v>
      </c>
      <c r="B62" s="118" t="s">
        <v>633</v>
      </c>
      <c r="C62" s="118">
        <v>0</v>
      </c>
      <c r="D62" s="118" t="s">
        <v>572</v>
      </c>
      <c r="E62" s="120">
        <v>713.5453</v>
      </c>
      <c r="F62" s="118" t="s">
        <v>572</v>
      </c>
      <c r="G62" s="120">
        <v>724.74369999999999</v>
      </c>
      <c r="H62" s="118" t="s">
        <v>573</v>
      </c>
      <c r="I62" s="120">
        <v>742.58870000000002</v>
      </c>
      <c r="J62" s="118">
        <v>0</v>
      </c>
      <c r="K62" s="120">
        <v>742.58870000000002</v>
      </c>
    </row>
    <row r="63" spans="1:11" x14ac:dyDescent="0.25">
      <c r="A63" s="118" t="s">
        <v>64</v>
      </c>
      <c r="B63" s="118" t="s">
        <v>634</v>
      </c>
      <c r="C63" s="118">
        <v>0</v>
      </c>
      <c r="D63" s="118" t="s">
        <v>572</v>
      </c>
      <c r="E63" s="120">
        <v>402.41829999999999</v>
      </c>
      <c r="F63" s="118" t="s">
        <v>573</v>
      </c>
      <c r="G63" s="120">
        <v>386.61930000000001</v>
      </c>
      <c r="H63" s="118" t="s">
        <v>572</v>
      </c>
      <c r="I63" s="120">
        <v>422.25040000000001</v>
      </c>
      <c r="J63" s="118">
        <v>16.939699999999998</v>
      </c>
      <c r="K63" s="120">
        <v>439.19009999999997</v>
      </c>
    </row>
    <row r="64" spans="1:11" x14ac:dyDescent="0.25">
      <c r="A64" s="118" t="s">
        <v>65</v>
      </c>
      <c r="B64" s="118" t="s">
        <v>635</v>
      </c>
      <c r="C64" s="118">
        <v>0</v>
      </c>
      <c r="D64" s="118" t="s">
        <v>572</v>
      </c>
      <c r="E64" s="120">
        <v>3542.0470999999998</v>
      </c>
      <c r="F64" s="118" t="s">
        <v>573</v>
      </c>
      <c r="G64" s="120">
        <v>3515.6026999999999</v>
      </c>
      <c r="H64" s="118" t="s">
        <v>572</v>
      </c>
      <c r="I64" s="120">
        <v>4069.0466999999999</v>
      </c>
      <c r="J64" s="118">
        <v>0</v>
      </c>
      <c r="K64" s="120">
        <v>4069.0466999999999</v>
      </c>
    </row>
    <row r="65" spans="1:11" x14ac:dyDescent="0.25">
      <c r="A65" s="118" t="s">
        <v>66</v>
      </c>
      <c r="B65" s="118" t="s">
        <v>636</v>
      </c>
      <c r="C65" s="118">
        <v>0</v>
      </c>
      <c r="D65" s="118" t="s">
        <v>572</v>
      </c>
      <c r="E65" s="118">
        <v>202.95189999999999</v>
      </c>
      <c r="F65" s="118" t="s">
        <v>572</v>
      </c>
      <c r="G65" s="118">
        <v>213.30369999999999</v>
      </c>
      <c r="H65" s="118" t="s">
        <v>573</v>
      </c>
      <c r="I65" s="118">
        <v>213.30369999999999</v>
      </c>
      <c r="J65" s="118">
        <v>0</v>
      </c>
      <c r="K65" s="118">
        <v>213.30369999999999</v>
      </c>
    </row>
    <row r="66" spans="1:11" x14ac:dyDescent="0.25">
      <c r="A66" s="118" t="s">
        <v>67</v>
      </c>
      <c r="B66" s="118" t="s">
        <v>637</v>
      </c>
      <c r="C66" s="118">
        <v>0</v>
      </c>
      <c r="D66" s="118" t="s">
        <v>572</v>
      </c>
      <c r="E66" s="120">
        <v>321.54579999999999</v>
      </c>
      <c r="F66" s="118" t="s">
        <v>572</v>
      </c>
      <c r="G66" s="120">
        <v>344.8451</v>
      </c>
      <c r="H66" s="118" t="s">
        <v>573</v>
      </c>
      <c r="I66" s="120">
        <v>353.11759999999998</v>
      </c>
      <c r="J66" s="118">
        <v>0</v>
      </c>
      <c r="K66" s="120">
        <v>353.11759999999998</v>
      </c>
    </row>
    <row r="67" spans="1:11" x14ac:dyDescent="0.25">
      <c r="A67" s="118" t="s">
        <v>68</v>
      </c>
      <c r="B67" s="118" t="s">
        <v>638</v>
      </c>
      <c r="C67" s="118">
        <v>0</v>
      </c>
      <c r="D67" s="118" t="s">
        <v>572</v>
      </c>
      <c r="E67" s="118">
        <v>5263.1280999999999</v>
      </c>
      <c r="F67" s="118" t="s">
        <v>573</v>
      </c>
      <c r="G67" s="118">
        <v>5073.0785999999998</v>
      </c>
      <c r="H67" s="118" t="s">
        <v>572</v>
      </c>
      <c r="I67" s="118">
        <v>5106.6548000000003</v>
      </c>
      <c r="J67" s="118">
        <v>147.13839999999999</v>
      </c>
      <c r="K67" s="118">
        <v>5253.7932000000001</v>
      </c>
    </row>
    <row r="68" spans="1:11" x14ac:dyDescent="0.25">
      <c r="A68" s="118" t="s">
        <v>69</v>
      </c>
      <c r="B68" s="118" t="s">
        <v>639</v>
      </c>
      <c r="C68" s="118">
        <v>0</v>
      </c>
      <c r="D68" s="118" t="s">
        <v>572</v>
      </c>
      <c r="E68" s="118">
        <v>212.30840000000001</v>
      </c>
      <c r="F68" s="118" t="s">
        <v>572</v>
      </c>
      <c r="G68" s="118">
        <v>219.19040000000001</v>
      </c>
      <c r="H68" s="118" t="s">
        <v>573</v>
      </c>
      <c r="I68" s="118">
        <v>222.0729</v>
      </c>
      <c r="J68" s="118">
        <v>0</v>
      </c>
      <c r="K68" s="118">
        <v>222.0729</v>
      </c>
    </row>
    <row r="69" spans="1:11" x14ac:dyDescent="0.25">
      <c r="A69" s="118" t="s">
        <v>70</v>
      </c>
      <c r="B69" s="118" t="s">
        <v>640</v>
      </c>
      <c r="C69" s="118">
        <v>0</v>
      </c>
      <c r="D69" s="118" t="s">
        <v>572</v>
      </c>
      <c r="E69" s="118">
        <v>331.97980000000001</v>
      </c>
      <c r="F69" s="118" t="s">
        <v>573</v>
      </c>
      <c r="G69" s="118">
        <v>319.12970000000001</v>
      </c>
      <c r="H69" s="118" t="s">
        <v>572</v>
      </c>
      <c r="I69" s="118">
        <v>355.68599999999998</v>
      </c>
      <c r="J69" s="118">
        <v>0</v>
      </c>
      <c r="K69" s="118">
        <v>355.68599999999998</v>
      </c>
    </row>
    <row r="70" spans="1:11" x14ac:dyDescent="0.25">
      <c r="A70" s="118" t="s">
        <v>71</v>
      </c>
      <c r="B70" s="118" t="s">
        <v>641</v>
      </c>
      <c r="C70" s="118">
        <v>0</v>
      </c>
      <c r="D70" s="118" t="s">
        <v>572</v>
      </c>
      <c r="E70" s="120">
        <v>4182.5214999999998</v>
      </c>
      <c r="F70" s="118" t="s">
        <v>572</v>
      </c>
      <c r="G70" s="120">
        <v>4208.8968000000004</v>
      </c>
      <c r="H70" s="118" t="s">
        <v>573</v>
      </c>
      <c r="I70" s="120">
        <v>4383.3006999999998</v>
      </c>
      <c r="J70" s="118">
        <v>62.453299999999999</v>
      </c>
      <c r="K70" s="120">
        <v>4445.7539999999999</v>
      </c>
    </row>
    <row r="71" spans="1:11" x14ac:dyDescent="0.25">
      <c r="A71" s="118" t="s">
        <v>504</v>
      </c>
      <c r="B71" s="118" t="s">
        <v>642</v>
      </c>
      <c r="C71" s="118">
        <v>0</v>
      </c>
      <c r="D71" s="118" t="s">
        <v>572</v>
      </c>
      <c r="E71" s="118">
        <v>324.87439999999998</v>
      </c>
      <c r="F71" s="118" t="s">
        <v>572</v>
      </c>
      <c r="G71" s="118">
        <v>362.67669999999998</v>
      </c>
      <c r="H71" s="118" t="s">
        <v>573</v>
      </c>
      <c r="I71" s="118">
        <v>354.17259999999999</v>
      </c>
      <c r="J71" s="118">
        <v>0.27729999999999999</v>
      </c>
      <c r="K71" s="118">
        <v>354.44990000000001</v>
      </c>
    </row>
    <row r="72" spans="1:11" x14ac:dyDescent="0.25">
      <c r="A72" s="118" t="s">
        <v>72</v>
      </c>
      <c r="B72" s="118" t="s">
        <v>643</v>
      </c>
      <c r="C72" s="118">
        <v>0</v>
      </c>
      <c r="D72" s="118" t="s">
        <v>572</v>
      </c>
      <c r="E72" s="118">
        <v>105.791</v>
      </c>
      <c r="F72" s="118" t="s">
        <v>572</v>
      </c>
      <c r="G72" s="118">
        <v>110.4335</v>
      </c>
      <c r="H72" s="118" t="s">
        <v>573</v>
      </c>
      <c r="I72" s="118">
        <v>136.5899</v>
      </c>
      <c r="J72" s="118">
        <v>0</v>
      </c>
      <c r="K72" s="118">
        <v>136.5899</v>
      </c>
    </row>
    <row r="73" spans="1:11" x14ac:dyDescent="0.25">
      <c r="A73" s="118" t="s">
        <v>73</v>
      </c>
      <c r="B73" s="118" t="s">
        <v>644</v>
      </c>
      <c r="C73" s="118">
        <v>0</v>
      </c>
      <c r="D73" s="118" t="s">
        <v>572</v>
      </c>
      <c r="E73" s="120">
        <v>130.5429</v>
      </c>
      <c r="F73" s="118" t="s">
        <v>573</v>
      </c>
      <c r="G73" s="120">
        <v>127.9302</v>
      </c>
      <c r="H73" s="118" t="s">
        <v>572</v>
      </c>
      <c r="I73" s="120">
        <v>139.66069999999999</v>
      </c>
      <c r="J73" s="118">
        <v>0</v>
      </c>
      <c r="K73" s="120">
        <v>139.66069999999999</v>
      </c>
    </row>
    <row r="74" spans="1:11" x14ac:dyDescent="0.25">
      <c r="A74" s="118" t="s">
        <v>74</v>
      </c>
      <c r="B74" s="118" t="s">
        <v>645</v>
      </c>
      <c r="C74" s="118">
        <v>0</v>
      </c>
      <c r="D74" s="118" t="s">
        <v>572</v>
      </c>
      <c r="E74" s="118">
        <v>49.452300000000001</v>
      </c>
      <c r="F74" s="118" t="s">
        <v>573</v>
      </c>
      <c r="G74" s="120">
        <v>45.130600000000001</v>
      </c>
      <c r="H74" s="118" t="s">
        <v>572</v>
      </c>
      <c r="I74" s="118">
        <v>51.944099999999999</v>
      </c>
      <c r="J74" s="118">
        <v>1.6666000000000001</v>
      </c>
      <c r="K74" s="120">
        <v>53.610700000000001</v>
      </c>
    </row>
    <row r="75" spans="1:11" x14ac:dyDescent="0.25">
      <c r="A75" s="118" t="s">
        <v>75</v>
      </c>
      <c r="B75" s="118" t="s">
        <v>646</v>
      </c>
      <c r="C75" s="118">
        <v>0</v>
      </c>
      <c r="D75" s="118" t="s">
        <v>572</v>
      </c>
      <c r="E75" s="118">
        <v>809.78290000000004</v>
      </c>
      <c r="F75" s="118" t="s">
        <v>573</v>
      </c>
      <c r="G75" s="118">
        <v>798.11900000000003</v>
      </c>
      <c r="H75" s="118" t="s">
        <v>572</v>
      </c>
      <c r="I75" s="118">
        <v>847.16740000000004</v>
      </c>
      <c r="J75" s="118">
        <v>22.664899999999999</v>
      </c>
      <c r="K75" s="118">
        <v>869.83230000000003</v>
      </c>
    </row>
    <row r="76" spans="1:11" x14ac:dyDescent="0.25">
      <c r="A76" s="118" t="s">
        <v>76</v>
      </c>
      <c r="B76" s="118" t="s">
        <v>647</v>
      </c>
      <c r="C76" s="118">
        <v>0</v>
      </c>
      <c r="D76" s="118" t="s">
        <v>572</v>
      </c>
      <c r="E76" s="118">
        <v>143.7114</v>
      </c>
      <c r="F76" s="118" t="s">
        <v>572</v>
      </c>
      <c r="G76" s="118">
        <v>149.95830000000001</v>
      </c>
      <c r="H76" s="118" t="s">
        <v>573</v>
      </c>
      <c r="I76" s="118">
        <v>181.0153</v>
      </c>
      <c r="J76" s="118">
        <v>0</v>
      </c>
      <c r="K76" s="118">
        <v>181.0153</v>
      </c>
    </row>
    <row r="77" spans="1:11" x14ac:dyDescent="0.25">
      <c r="A77" s="118" t="s">
        <v>77</v>
      </c>
      <c r="B77" s="118" t="s">
        <v>648</v>
      </c>
      <c r="C77" s="118">
        <v>0</v>
      </c>
      <c r="D77" s="118" t="s">
        <v>572</v>
      </c>
      <c r="E77" s="118">
        <v>680.44839999999999</v>
      </c>
      <c r="F77" s="118" t="s">
        <v>573</v>
      </c>
      <c r="G77" s="118">
        <v>640.61450000000002</v>
      </c>
      <c r="H77" s="118" t="s">
        <v>572</v>
      </c>
      <c r="I77" s="118">
        <v>686.09910000000002</v>
      </c>
      <c r="J77" s="118">
        <v>10.710900000000001</v>
      </c>
      <c r="K77" s="118">
        <v>696.81</v>
      </c>
    </row>
    <row r="78" spans="1:11" x14ac:dyDescent="0.25">
      <c r="A78" s="118" t="s">
        <v>78</v>
      </c>
      <c r="B78" s="118" t="s">
        <v>649</v>
      </c>
      <c r="C78" s="118">
        <v>0</v>
      </c>
      <c r="D78" s="118" t="s">
        <v>572</v>
      </c>
      <c r="E78" s="118">
        <v>509.36259999999999</v>
      </c>
      <c r="F78" s="118" t="s">
        <v>572</v>
      </c>
      <c r="G78" s="118">
        <v>520.48230000000001</v>
      </c>
      <c r="H78" s="118" t="s">
        <v>573</v>
      </c>
      <c r="I78" s="118">
        <v>515.96669999999995</v>
      </c>
      <c r="J78" s="118">
        <v>17.490200000000002</v>
      </c>
      <c r="K78" s="118">
        <v>533.45690000000002</v>
      </c>
    </row>
    <row r="79" spans="1:11" x14ac:dyDescent="0.25">
      <c r="A79" s="118" t="s">
        <v>79</v>
      </c>
      <c r="B79" s="118" t="s">
        <v>650</v>
      </c>
      <c r="C79" s="118">
        <v>0</v>
      </c>
      <c r="D79" s="118" t="s">
        <v>572</v>
      </c>
      <c r="E79" s="118">
        <v>492.00940000000003</v>
      </c>
      <c r="F79" s="118" t="s">
        <v>573</v>
      </c>
      <c r="G79" s="118">
        <v>462.2627</v>
      </c>
      <c r="H79" s="118" t="s">
        <v>572</v>
      </c>
      <c r="I79" s="118">
        <v>487.11149999999998</v>
      </c>
      <c r="J79" s="118">
        <v>4.3574000000000002</v>
      </c>
      <c r="K79" s="118">
        <v>491.46890000000002</v>
      </c>
    </row>
    <row r="80" spans="1:11" x14ac:dyDescent="0.25">
      <c r="A80" s="118" t="s">
        <v>505</v>
      </c>
      <c r="B80" s="118" t="s">
        <v>651</v>
      </c>
      <c r="C80" s="118">
        <v>0</v>
      </c>
      <c r="D80" s="118" t="s">
        <v>572</v>
      </c>
      <c r="E80" s="118">
        <v>156.67939999999999</v>
      </c>
      <c r="F80" s="118" t="s">
        <v>573</v>
      </c>
      <c r="G80" s="118">
        <v>146.31540000000001</v>
      </c>
      <c r="H80" s="118" t="s">
        <v>572</v>
      </c>
      <c r="I80" s="118">
        <v>155.66900000000001</v>
      </c>
      <c r="J80" s="118">
        <v>0.7954</v>
      </c>
      <c r="K80" s="118">
        <v>156.46440000000001</v>
      </c>
    </row>
    <row r="81" spans="1:11" x14ac:dyDescent="0.25">
      <c r="A81" s="118" t="s">
        <v>80</v>
      </c>
      <c r="B81" s="118" t="s">
        <v>652</v>
      </c>
      <c r="C81" s="120">
        <v>0</v>
      </c>
      <c r="D81" s="118" t="s">
        <v>572</v>
      </c>
      <c r="E81" s="118">
        <v>5892.0694000000003</v>
      </c>
      <c r="F81" s="118" t="s">
        <v>572</v>
      </c>
      <c r="G81" s="118">
        <v>6007.0474999999997</v>
      </c>
      <c r="H81" s="118" t="s">
        <v>573</v>
      </c>
      <c r="I81" s="120">
        <v>5931.1621999999998</v>
      </c>
      <c r="J81" s="118">
        <v>224.8759</v>
      </c>
      <c r="K81" s="120">
        <v>6156.0380999999998</v>
      </c>
    </row>
    <row r="82" spans="1:11" x14ac:dyDescent="0.25">
      <c r="A82" s="118" t="s">
        <v>81</v>
      </c>
      <c r="B82" s="118" t="s">
        <v>653</v>
      </c>
      <c r="C82" s="118">
        <v>0</v>
      </c>
      <c r="D82" s="118" t="s">
        <v>572</v>
      </c>
      <c r="E82" s="118">
        <v>773.87630000000001</v>
      </c>
      <c r="F82" s="118" t="s">
        <v>572</v>
      </c>
      <c r="G82" s="118">
        <v>782.82619999999997</v>
      </c>
      <c r="H82" s="118" t="s">
        <v>573</v>
      </c>
      <c r="I82" s="118">
        <v>798.68389999999999</v>
      </c>
      <c r="J82" s="118">
        <v>21.043099999999999</v>
      </c>
      <c r="K82" s="118">
        <v>819.72699999999998</v>
      </c>
    </row>
    <row r="83" spans="1:11" x14ac:dyDescent="0.25">
      <c r="A83" s="118" t="s">
        <v>506</v>
      </c>
      <c r="B83" s="118" t="s">
        <v>654</v>
      </c>
      <c r="C83" s="118">
        <v>0</v>
      </c>
      <c r="D83" s="118" t="s">
        <v>572</v>
      </c>
      <c r="E83" s="118">
        <v>180.12739999999999</v>
      </c>
      <c r="F83" s="118" t="s">
        <v>573</v>
      </c>
      <c r="G83" s="118">
        <v>170.28960000000001</v>
      </c>
      <c r="H83" s="118" t="s">
        <v>572</v>
      </c>
      <c r="I83" s="118">
        <v>179.57050000000001</v>
      </c>
      <c r="J83" s="118">
        <v>0.33679999999999999</v>
      </c>
      <c r="K83" s="118">
        <v>179.90729999999999</v>
      </c>
    </row>
    <row r="84" spans="1:11" x14ac:dyDescent="0.25">
      <c r="A84" s="118" t="s">
        <v>82</v>
      </c>
      <c r="B84" s="118" t="s">
        <v>655</v>
      </c>
      <c r="C84" s="118">
        <v>0</v>
      </c>
      <c r="D84" s="118" t="s">
        <v>572</v>
      </c>
      <c r="E84" s="120">
        <v>1996.9097999999999</v>
      </c>
      <c r="F84" s="118" t="s">
        <v>572</v>
      </c>
      <c r="G84" s="120">
        <v>1997.5006000000001</v>
      </c>
      <c r="H84" s="118" t="s">
        <v>573</v>
      </c>
      <c r="I84" s="120">
        <v>2035.5835</v>
      </c>
      <c r="J84" s="118">
        <v>57.556800000000003</v>
      </c>
      <c r="K84" s="120">
        <v>2093.1403</v>
      </c>
    </row>
    <row r="85" spans="1:11" x14ac:dyDescent="0.25">
      <c r="A85" s="118" t="s">
        <v>83</v>
      </c>
      <c r="B85" s="118" t="s">
        <v>656</v>
      </c>
      <c r="C85" s="118">
        <v>0</v>
      </c>
      <c r="D85" s="118" t="s">
        <v>572</v>
      </c>
      <c r="E85" s="120">
        <v>1978.2085</v>
      </c>
      <c r="F85" s="118" t="s">
        <v>572</v>
      </c>
      <c r="G85" s="120">
        <v>2016.7556999999999</v>
      </c>
      <c r="H85" s="118" t="s">
        <v>573</v>
      </c>
      <c r="I85" s="120">
        <v>2170.2545</v>
      </c>
      <c r="J85" s="118">
        <v>46.109299999999998</v>
      </c>
      <c r="K85" s="120">
        <v>2216.3638000000001</v>
      </c>
    </row>
    <row r="86" spans="1:11" x14ac:dyDescent="0.25">
      <c r="A86" s="118" t="s">
        <v>84</v>
      </c>
      <c r="B86" s="118" t="s">
        <v>657</v>
      </c>
      <c r="C86" s="118">
        <v>0</v>
      </c>
      <c r="D86" s="118" t="s">
        <v>572</v>
      </c>
      <c r="E86" s="120">
        <v>275.59339999999997</v>
      </c>
      <c r="F86" s="118" t="s">
        <v>573</v>
      </c>
      <c r="G86" s="120">
        <v>267.49079999999998</v>
      </c>
      <c r="H86" s="118" t="s">
        <v>572</v>
      </c>
      <c r="I86" s="120">
        <v>276.42570000000001</v>
      </c>
      <c r="J86" s="118">
        <v>0</v>
      </c>
      <c r="K86" s="120">
        <v>276.42570000000001</v>
      </c>
    </row>
    <row r="87" spans="1:11" x14ac:dyDescent="0.25">
      <c r="A87" s="118" t="s">
        <v>85</v>
      </c>
      <c r="B87" s="118" t="s">
        <v>658</v>
      </c>
      <c r="C87" s="118">
        <v>0</v>
      </c>
      <c r="D87" s="118" t="s">
        <v>572</v>
      </c>
      <c r="E87" s="118">
        <v>443.57659999999998</v>
      </c>
      <c r="F87" s="118" t="s">
        <v>573</v>
      </c>
      <c r="G87" s="118">
        <v>432.52839999999998</v>
      </c>
      <c r="H87" s="118" t="s">
        <v>572</v>
      </c>
      <c r="I87" s="118">
        <v>441.43779999999998</v>
      </c>
      <c r="J87" s="118">
        <v>0</v>
      </c>
      <c r="K87" s="118">
        <v>441.43779999999998</v>
      </c>
    </row>
    <row r="88" spans="1:11" x14ac:dyDescent="0.25">
      <c r="A88" s="118" t="s">
        <v>86</v>
      </c>
      <c r="B88" s="118" t="s">
        <v>659</v>
      </c>
      <c r="C88" s="118">
        <v>0</v>
      </c>
      <c r="D88" s="118" t="s">
        <v>572</v>
      </c>
      <c r="E88" s="118">
        <v>4203.6135999999997</v>
      </c>
      <c r="F88" s="118" t="s">
        <v>573</v>
      </c>
      <c r="G88" s="118">
        <v>4183.7507999999998</v>
      </c>
      <c r="H88" s="118" t="s">
        <v>572</v>
      </c>
      <c r="I88" s="118">
        <v>4563.7204000000002</v>
      </c>
      <c r="J88" s="118">
        <v>145.6712</v>
      </c>
      <c r="K88" s="118">
        <v>4709.3915999999999</v>
      </c>
    </row>
    <row r="89" spans="1:11" x14ac:dyDescent="0.25">
      <c r="A89" s="118" t="s">
        <v>87</v>
      </c>
      <c r="B89" s="118" t="s">
        <v>660</v>
      </c>
      <c r="C89" s="118">
        <v>0</v>
      </c>
      <c r="D89" s="118" t="s">
        <v>572</v>
      </c>
      <c r="E89" s="120">
        <v>54.761899999999997</v>
      </c>
      <c r="F89" s="118" t="s">
        <v>572</v>
      </c>
      <c r="G89" s="120">
        <v>60.582799999999999</v>
      </c>
      <c r="H89" s="118" t="s">
        <v>573</v>
      </c>
      <c r="I89" s="120">
        <v>65.419700000000006</v>
      </c>
      <c r="J89" s="118">
        <v>0.75290000000000001</v>
      </c>
      <c r="K89" s="120">
        <v>66.172600000000003</v>
      </c>
    </row>
    <row r="90" spans="1:11" x14ac:dyDescent="0.25">
      <c r="A90" s="118" t="s">
        <v>88</v>
      </c>
      <c r="B90" s="118" t="s">
        <v>661</v>
      </c>
      <c r="C90" s="118">
        <v>0</v>
      </c>
      <c r="D90" s="118" t="s">
        <v>572</v>
      </c>
      <c r="E90" s="120">
        <v>939.06529999999998</v>
      </c>
      <c r="F90" s="118" t="s">
        <v>572</v>
      </c>
      <c r="G90" s="120">
        <v>946.37760000000003</v>
      </c>
      <c r="H90" s="118" t="s">
        <v>573</v>
      </c>
      <c r="I90" s="120">
        <v>955.28620000000001</v>
      </c>
      <c r="J90" s="118">
        <v>44.334299999999999</v>
      </c>
      <c r="K90" s="120">
        <v>999.62049999999999</v>
      </c>
    </row>
    <row r="91" spans="1:11" x14ac:dyDescent="0.25">
      <c r="A91" s="118" t="s">
        <v>89</v>
      </c>
      <c r="B91" s="118" t="s">
        <v>662</v>
      </c>
      <c r="C91" s="118">
        <v>0</v>
      </c>
      <c r="D91" s="118" t="s">
        <v>572</v>
      </c>
      <c r="E91" s="118">
        <v>1151.3345999999999</v>
      </c>
      <c r="F91" s="118" t="s">
        <v>572</v>
      </c>
      <c r="G91" s="118">
        <v>1209.7987000000001</v>
      </c>
      <c r="H91" s="118" t="s">
        <v>573</v>
      </c>
      <c r="I91" s="118">
        <v>1153.7464</v>
      </c>
      <c r="J91" s="118">
        <v>48.862000000000002</v>
      </c>
      <c r="K91" s="118">
        <v>1202.6084000000001</v>
      </c>
    </row>
    <row r="92" spans="1:11" x14ac:dyDescent="0.25">
      <c r="A92" s="118" t="s">
        <v>90</v>
      </c>
      <c r="B92" s="118" t="s">
        <v>663</v>
      </c>
      <c r="C92" s="118">
        <v>0</v>
      </c>
      <c r="D92" s="118" t="s">
        <v>572</v>
      </c>
      <c r="E92" s="120">
        <v>146.1551</v>
      </c>
      <c r="F92" s="118" t="s">
        <v>572</v>
      </c>
      <c r="G92" s="120">
        <v>155.75649999999999</v>
      </c>
      <c r="H92" s="118" t="s">
        <v>573</v>
      </c>
      <c r="I92" s="120">
        <v>155.73740000000001</v>
      </c>
      <c r="J92" s="118">
        <v>1.5299999999999999E-2</v>
      </c>
      <c r="K92" s="120">
        <v>155.7527</v>
      </c>
    </row>
    <row r="93" spans="1:11" x14ac:dyDescent="0.25">
      <c r="A93" s="118" t="s">
        <v>91</v>
      </c>
      <c r="B93" s="118" t="s">
        <v>664</v>
      </c>
      <c r="C93" s="118">
        <v>0</v>
      </c>
      <c r="D93" s="118" t="s">
        <v>572</v>
      </c>
      <c r="E93" s="118">
        <v>261.02569999999997</v>
      </c>
      <c r="F93" s="118" t="s">
        <v>573</v>
      </c>
      <c r="G93" s="118">
        <v>244.7482</v>
      </c>
      <c r="H93" s="118" t="s">
        <v>572</v>
      </c>
      <c r="I93" s="118">
        <v>261.02569999999997</v>
      </c>
      <c r="J93" s="118">
        <v>0</v>
      </c>
      <c r="K93" s="118">
        <v>261.02569999999997</v>
      </c>
    </row>
    <row r="94" spans="1:11" x14ac:dyDescent="0.25">
      <c r="A94" s="118" t="s">
        <v>92</v>
      </c>
      <c r="B94" s="118" t="s">
        <v>665</v>
      </c>
      <c r="C94" s="118">
        <v>0</v>
      </c>
      <c r="D94" s="118" t="s">
        <v>572</v>
      </c>
      <c r="E94" s="118">
        <v>104.32080000000001</v>
      </c>
      <c r="F94" s="118" t="s">
        <v>573</v>
      </c>
      <c r="G94" s="118">
        <v>101.4753</v>
      </c>
      <c r="H94" s="118" t="s">
        <v>572</v>
      </c>
      <c r="I94" s="118">
        <v>123.3764</v>
      </c>
      <c r="J94" s="118">
        <v>0</v>
      </c>
      <c r="K94" s="118">
        <v>123.3764</v>
      </c>
    </row>
    <row r="95" spans="1:11" x14ac:dyDescent="0.25">
      <c r="A95" s="118" t="s">
        <v>93</v>
      </c>
      <c r="B95" s="118" t="s">
        <v>666</v>
      </c>
      <c r="C95" s="118">
        <v>0</v>
      </c>
      <c r="D95" s="118" t="s">
        <v>572</v>
      </c>
      <c r="E95" s="118">
        <v>435.86869999999999</v>
      </c>
      <c r="F95" s="118" t="s">
        <v>573</v>
      </c>
      <c r="G95" s="118">
        <v>421.8075</v>
      </c>
      <c r="H95" s="118" t="s">
        <v>572</v>
      </c>
      <c r="I95" s="118">
        <v>454.23630000000003</v>
      </c>
      <c r="J95" s="118">
        <v>0</v>
      </c>
      <c r="K95" s="118">
        <v>454.23630000000003</v>
      </c>
    </row>
    <row r="96" spans="1:11" x14ac:dyDescent="0.25">
      <c r="A96" s="118" t="s">
        <v>94</v>
      </c>
      <c r="B96" s="118" t="s">
        <v>667</v>
      </c>
      <c r="C96" s="118">
        <v>0</v>
      </c>
      <c r="D96" s="118" t="s">
        <v>572</v>
      </c>
      <c r="E96" s="118">
        <v>268.82330000000002</v>
      </c>
      <c r="F96" s="118" t="s">
        <v>573</v>
      </c>
      <c r="G96" s="118">
        <v>260.42290000000003</v>
      </c>
      <c r="H96" s="118" t="s">
        <v>572</v>
      </c>
      <c r="I96" s="118">
        <v>269.11950000000002</v>
      </c>
      <c r="J96" s="118">
        <v>0</v>
      </c>
      <c r="K96" s="118">
        <v>269.11950000000002</v>
      </c>
    </row>
    <row r="97" spans="1:11" x14ac:dyDescent="0.25">
      <c r="A97" s="118" t="s">
        <v>95</v>
      </c>
      <c r="B97" s="118" t="s">
        <v>668</v>
      </c>
      <c r="C97" s="118">
        <v>0</v>
      </c>
      <c r="D97" s="118" t="s">
        <v>572</v>
      </c>
      <c r="E97" s="118">
        <v>6318.1207999999997</v>
      </c>
      <c r="F97" s="118" t="s">
        <v>573</v>
      </c>
      <c r="G97" s="118">
        <v>6232.2124999999996</v>
      </c>
      <c r="H97" s="118" t="s">
        <v>572</v>
      </c>
      <c r="I97" s="118">
        <v>6054.1337999999996</v>
      </c>
      <c r="J97" s="118">
        <v>249.45269999999999</v>
      </c>
      <c r="K97" s="118">
        <v>6303.5865000000003</v>
      </c>
    </row>
    <row r="98" spans="1:11" x14ac:dyDescent="0.25">
      <c r="A98" s="118" t="s">
        <v>96</v>
      </c>
      <c r="B98" s="118" t="s">
        <v>669</v>
      </c>
      <c r="C98" s="118">
        <v>0</v>
      </c>
      <c r="D98" s="118" t="s">
        <v>572</v>
      </c>
      <c r="E98" s="118">
        <v>719.69349999999997</v>
      </c>
      <c r="F98" s="118" t="s">
        <v>572</v>
      </c>
      <c r="G98" s="118">
        <v>745.99310000000003</v>
      </c>
      <c r="H98" s="118" t="s">
        <v>573</v>
      </c>
      <c r="I98" s="118">
        <v>713.60940000000005</v>
      </c>
      <c r="J98" s="118">
        <v>39.159599999999998</v>
      </c>
      <c r="K98" s="118">
        <v>752.76900000000001</v>
      </c>
    </row>
    <row r="99" spans="1:11" x14ac:dyDescent="0.25">
      <c r="A99" s="118" t="s">
        <v>97</v>
      </c>
      <c r="B99" s="118" t="s">
        <v>670</v>
      </c>
      <c r="C99" s="118">
        <v>0</v>
      </c>
      <c r="D99" s="118" t="s">
        <v>572</v>
      </c>
      <c r="E99" s="118">
        <v>382.22329999999999</v>
      </c>
      <c r="F99" s="118" t="s">
        <v>573</v>
      </c>
      <c r="G99" s="118">
        <v>355.8442</v>
      </c>
      <c r="H99" s="118" t="s">
        <v>572</v>
      </c>
      <c r="I99" s="118">
        <v>380.19049999999999</v>
      </c>
      <c r="J99" s="118">
        <v>17.9331</v>
      </c>
      <c r="K99" s="118">
        <v>398.12360000000001</v>
      </c>
    </row>
    <row r="100" spans="1:11" x14ac:dyDescent="0.25">
      <c r="A100" s="118" t="s">
        <v>98</v>
      </c>
      <c r="B100" s="118" t="s">
        <v>671</v>
      </c>
      <c r="C100" s="118">
        <v>0</v>
      </c>
      <c r="D100" s="118" t="s">
        <v>572</v>
      </c>
      <c r="E100" s="120">
        <v>1210.9434000000001</v>
      </c>
      <c r="F100" s="118" t="s">
        <v>573</v>
      </c>
      <c r="G100" s="120">
        <v>1203.3869</v>
      </c>
      <c r="H100" s="118" t="s">
        <v>572</v>
      </c>
      <c r="I100" s="120">
        <v>1164.8871999999999</v>
      </c>
      <c r="J100" s="118">
        <v>44.070500000000003</v>
      </c>
      <c r="K100" s="120">
        <v>1208.9576999999999</v>
      </c>
    </row>
    <row r="101" spans="1:11" x14ac:dyDescent="0.25">
      <c r="A101" s="118" t="s">
        <v>99</v>
      </c>
      <c r="B101" s="118" t="s">
        <v>672</v>
      </c>
      <c r="C101" s="118">
        <v>0</v>
      </c>
      <c r="D101" s="118" t="s">
        <v>572</v>
      </c>
      <c r="E101" s="118">
        <v>5685.9114</v>
      </c>
      <c r="F101" s="118" t="s">
        <v>572</v>
      </c>
      <c r="G101" s="118">
        <v>5708.1283999999996</v>
      </c>
      <c r="H101" s="118" t="s">
        <v>573</v>
      </c>
      <c r="I101" s="118">
        <v>5555.0740999999998</v>
      </c>
      <c r="J101" s="118">
        <v>134.33170000000001</v>
      </c>
      <c r="K101" s="118">
        <v>5689.4058000000005</v>
      </c>
    </row>
    <row r="102" spans="1:11" x14ac:dyDescent="0.25">
      <c r="A102" s="118" t="s">
        <v>100</v>
      </c>
      <c r="B102" s="118" t="s">
        <v>673</v>
      </c>
      <c r="C102" s="118">
        <v>0</v>
      </c>
      <c r="D102" s="118" t="s">
        <v>572</v>
      </c>
      <c r="E102" s="118">
        <v>660.37480000000005</v>
      </c>
      <c r="F102" s="118" t="s">
        <v>573</v>
      </c>
      <c r="G102" s="118">
        <v>646.40920000000006</v>
      </c>
      <c r="H102" s="118" t="s">
        <v>572</v>
      </c>
      <c r="I102" s="118">
        <v>675.27269999999999</v>
      </c>
      <c r="J102" s="118">
        <v>17.592500000000001</v>
      </c>
      <c r="K102" s="118">
        <v>692.86519999999996</v>
      </c>
    </row>
    <row r="103" spans="1:11" x14ac:dyDescent="0.25">
      <c r="A103" s="118" t="s">
        <v>101</v>
      </c>
      <c r="B103" s="118" t="s">
        <v>674</v>
      </c>
      <c r="C103" s="118">
        <v>0</v>
      </c>
      <c r="D103" s="118" t="s">
        <v>572</v>
      </c>
      <c r="E103" s="118">
        <v>1063.9592</v>
      </c>
      <c r="F103" s="118" t="s">
        <v>573</v>
      </c>
      <c r="G103" s="118">
        <v>1064.3014000000001</v>
      </c>
      <c r="H103" s="118" t="s">
        <v>572</v>
      </c>
      <c r="I103" s="118">
        <v>1040.2426</v>
      </c>
      <c r="J103" s="118">
        <v>22.7395</v>
      </c>
      <c r="K103" s="118">
        <v>1062.9820999999999</v>
      </c>
    </row>
    <row r="104" spans="1:11" x14ac:dyDescent="0.25">
      <c r="A104" s="118" t="s">
        <v>102</v>
      </c>
      <c r="B104" s="118" t="s">
        <v>675</v>
      </c>
      <c r="C104" s="118">
        <v>0</v>
      </c>
      <c r="D104" s="118" t="s">
        <v>572</v>
      </c>
      <c r="E104" s="118">
        <v>3249.1723000000002</v>
      </c>
      <c r="F104" s="118" t="s">
        <v>572</v>
      </c>
      <c r="G104" s="118">
        <v>3299.9038999999998</v>
      </c>
      <c r="H104" s="118" t="s">
        <v>573</v>
      </c>
      <c r="I104" s="118">
        <v>3328.2521000000002</v>
      </c>
      <c r="J104" s="118">
        <v>79.792299999999997</v>
      </c>
      <c r="K104" s="118">
        <v>3408.0444000000002</v>
      </c>
    </row>
    <row r="105" spans="1:11" x14ac:dyDescent="0.25">
      <c r="A105" s="118" t="s">
        <v>103</v>
      </c>
      <c r="B105" s="118" t="s">
        <v>676</v>
      </c>
      <c r="C105" s="118">
        <v>0</v>
      </c>
      <c r="D105" s="118" t="s">
        <v>572</v>
      </c>
      <c r="E105" s="120">
        <v>2408.5904999999998</v>
      </c>
      <c r="F105" s="118" t="s">
        <v>572</v>
      </c>
      <c r="G105" s="120">
        <v>2452.0021999999999</v>
      </c>
      <c r="H105" s="118" t="s">
        <v>573</v>
      </c>
      <c r="I105" s="120">
        <v>2496.3591000000001</v>
      </c>
      <c r="J105" s="118">
        <v>78.369200000000006</v>
      </c>
      <c r="K105" s="120">
        <v>2574.7283000000002</v>
      </c>
    </row>
    <row r="106" spans="1:11" x14ac:dyDescent="0.25">
      <c r="A106" s="118" t="s">
        <v>104</v>
      </c>
      <c r="B106" s="118" t="s">
        <v>677</v>
      </c>
      <c r="C106" s="118">
        <v>0</v>
      </c>
      <c r="D106" s="118" t="s">
        <v>572</v>
      </c>
      <c r="E106" s="118">
        <v>2511.3523</v>
      </c>
      <c r="F106" s="118" t="s">
        <v>573</v>
      </c>
      <c r="G106" s="118">
        <v>2436.5086000000001</v>
      </c>
      <c r="H106" s="118" t="s">
        <v>572</v>
      </c>
      <c r="I106" s="118">
        <v>2703.8326999999999</v>
      </c>
      <c r="J106" s="118">
        <v>106.5099</v>
      </c>
      <c r="K106" s="118">
        <v>2810.3425999999999</v>
      </c>
    </row>
    <row r="107" spans="1:11" x14ac:dyDescent="0.25">
      <c r="A107" s="118" t="s">
        <v>105</v>
      </c>
      <c r="B107" s="118" t="s">
        <v>678</v>
      </c>
      <c r="C107" s="118">
        <v>0</v>
      </c>
      <c r="D107" s="118" t="s">
        <v>572</v>
      </c>
      <c r="E107" s="118">
        <v>11664.762500000001</v>
      </c>
      <c r="F107" s="118" t="s">
        <v>572</v>
      </c>
      <c r="G107" s="118">
        <v>11859.6729</v>
      </c>
      <c r="H107" s="118" t="s">
        <v>573</v>
      </c>
      <c r="I107" s="118">
        <v>11882.3362</v>
      </c>
      <c r="J107" s="118">
        <v>426.63670000000002</v>
      </c>
      <c r="K107" s="118">
        <v>12308.972900000001</v>
      </c>
    </row>
    <row r="108" spans="1:11" x14ac:dyDescent="0.25">
      <c r="A108" s="118" t="s">
        <v>508</v>
      </c>
      <c r="B108" s="118" t="s">
        <v>679</v>
      </c>
      <c r="C108" s="118">
        <v>0</v>
      </c>
      <c r="D108" s="118" t="s">
        <v>572</v>
      </c>
      <c r="E108" s="118">
        <v>23.422499999999999</v>
      </c>
      <c r="F108" s="118" t="s">
        <v>572</v>
      </c>
      <c r="G108" s="118">
        <v>25.584399999999999</v>
      </c>
      <c r="H108" s="118" t="s">
        <v>573</v>
      </c>
      <c r="I108" s="118">
        <v>31.875</v>
      </c>
      <c r="J108" s="118">
        <v>0</v>
      </c>
      <c r="K108" s="118">
        <v>31.875</v>
      </c>
    </row>
    <row r="109" spans="1:11" x14ac:dyDescent="0.25">
      <c r="A109" s="118" t="s">
        <v>106</v>
      </c>
      <c r="B109" s="118" t="s">
        <v>680</v>
      </c>
      <c r="C109" s="118">
        <v>0</v>
      </c>
      <c r="D109" s="118" t="s">
        <v>572</v>
      </c>
      <c r="E109" s="118">
        <v>21022.156200000001</v>
      </c>
      <c r="F109" s="118" t="s">
        <v>573</v>
      </c>
      <c r="G109" s="118">
        <v>20282.441599999998</v>
      </c>
      <c r="H109" s="118" t="s">
        <v>572</v>
      </c>
      <c r="I109" s="118">
        <v>20444.9329</v>
      </c>
      <c r="J109" s="118">
        <v>724.13139999999999</v>
      </c>
      <c r="K109" s="118">
        <v>21169.064299999998</v>
      </c>
    </row>
    <row r="110" spans="1:11" x14ac:dyDescent="0.25">
      <c r="A110" s="118" t="s">
        <v>107</v>
      </c>
      <c r="B110" s="118" t="s">
        <v>681</v>
      </c>
      <c r="C110" s="118">
        <v>0</v>
      </c>
      <c r="D110" s="118" t="s">
        <v>572</v>
      </c>
      <c r="E110" s="118">
        <v>1550.7092</v>
      </c>
      <c r="F110" s="118" t="s">
        <v>572</v>
      </c>
      <c r="G110" s="118">
        <v>1585.4006999999999</v>
      </c>
      <c r="H110" s="118" t="s">
        <v>573</v>
      </c>
      <c r="I110" s="118">
        <v>1639.3697999999999</v>
      </c>
      <c r="J110" s="118">
        <v>71.064099999999996</v>
      </c>
      <c r="K110" s="118">
        <v>1710.4339</v>
      </c>
    </row>
    <row r="111" spans="1:11" x14ac:dyDescent="0.25">
      <c r="A111" s="118" t="s">
        <v>108</v>
      </c>
      <c r="B111" s="118" t="s">
        <v>682</v>
      </c>
      <c r="C111" s="118">
        <v>0</v>
      </c>
      <c r="D111" s="118" t="s">
        <v>572</v>
      </c>
      <c r="E111" s="120">
        <v>845.79240000000004</v>
      </c>
      <c r="F111" s="118" t="s">
        <v>573</v>
      </c>
      <c r="G111" s="120">
        <v>836.26520000000005</v>
      </c>
      <c r="H111" s="118" t="s">
        <v>572</v>
      </c>
      <c r="I111" s="120">
        <v>882.70219999999995</v>
      </c>
      <c r="J111" s="118">
        <v>34.080500000000001</v>
      </c>
      <c r="K111" s="120">
        <v>916.78269999999998</v>
      </c>
    </row>
    <row r="112" spans="1:11" x14ac:dyDescent="0.25">
      <c r="A112" s="118" t="s">
        <v>109</v>
      </c>
      <c r="B112" s="118" t="s">
        <v>683</v>
      </c>
      <c r="C112" s="118">
        <v>0</v>
      </c>
      <c r="D112" s="118" t="s">
        <v>572</v>
      </c>
      <c r="E112" s="118">
        <v>638.08280000000002</v>
      </c>
      <c r="F112" s="118" t="s">
        <v>573</v>
      </c>
      <c r="G112" s="118">
        <v>591.46500000000003</v>
      </c>
      <c r="H112" s="118" t="s">
        <v>572</v>
      </c>
      <c r="I112" s="118">
        <v>619.77980000000002</v>
      </c>
      <c r="J112" s="118">
        <v>16.799399999999999</v>
      </c>
      <c r="K112" s="118">
        <v>636.57920000000001</v>
      </c>
    </row>
    <row r="113" spans="1:11" x14ac:dyDescent="0.25">
      <c r="A113" s="118" t="s">
        <v>110</v>
      </c>
      <c r="B113" s="118" t="s">
        <v>684</v>
      </c>
      <c r="C113" s="118">
        <v>0</v>
      </c>
      <c r="D113" s="118" t="s">
        <v>572</v>
      </c>
      <c r="E113" s="120">
        <v>571.3125</v>
      </c>
      <c r="F113" s="118" t="s">
        <v>572</v>
      </c>
      <c r="G113" s="120">
        <v>578.33680000000004</v>
      </c>
      <c r="H113" s="118" t="s">
        <v>573</v>
      </c>
      <c r="I113" s="120">
        <v>581.1277</v>
      </c>
      <c r="J113" s="118">
        <v>14.061299999999999</v>
      </c>
      <c r="K113" s="120">
        <v>595.18899999999996</v>
      </c>
    </row>
    <row r="114" spans="1:11" x14ac:dyDescent="0.25">
      <c r="A114" s="118" t="s">
        <v>111</v>
      </c>
      <c r="B114" s="118" t="s">
        <v>685</v>
      </c>
      <c r="C114" s="118">
        <v>0</v>
      </c>
      <c r="D114" s="118" t="s">
        <v>572</v>
      </c>
      <c r="E114" s="120">
        <v>1137.6697999999999</v>
      </c>
      <c r="F114" s="118" t="s">
        <v>572</v>
      </c>
      <c r="G114" s="120">
        <v>1203.3578</v>
      </c>
      <c r="H114" s="118" t="s">
        <v>573</v>
      </c>
      <c r="I114" s="120">
        <v>1180.1043999999999</v>
      </c>
      <c r="J114" s="118">
        <v>37.686799999999998</v>
      </c>
      <c r="K114" s="120">
        <v>1217.7911999999999</v>
      </c>
    </row>
    <row r="115" spans="1:11" x14ac:dyDescent="0.25">
      <c r="A115" s="118" t="s">
        <v>112</v>
      </c>
      <c r="B115" s="118" t="s">
        <v>686</v>
      </c>
      <c r="C115" s="118">
        <v>0</v>
      </c>
      <c r="D115" s="118" t="s">
        <v>572</v>
      </c>
      <c r="E115" s="118">
        <v>579.66520000000003</v>
      </c>
      <c r="F115" s="118" t="s">
        <v>572</v>
      </c>
      <c r="G115" s="118">
        <v>604.66639999999995</v>
      </c>
      <c r="H115" s="118" t="s">
        <v>573</v>
      </c>
      <c r="I115" s="118">
        <v>586.93219999999997</v>
      </c>
      <c r="J115" s="118">
        <v>16.3843</v>
      </c>
      <c r="K115" s="118">
        <v>603.31650000000002</v>
      </c>
    </row>
    <row r="116" spans="1:11" x14ac:dyDescent="0.25">
      <c r="A116" s="118" t="s">
        <v>113</v>
      </c>
      <c r="B116" s="118" t="s">
        <v>687</v>
      </c>
      <c r="C116" s="120">
        <v>0</v>
      </c>
      <c r="D116" s="118" t="s">
        <v>572</v>
      </c>
      <c r="E116" s="118">
        <v>8279.2441999999992</v>
      </c>
      <c r="F116" s="118" t="s">
        <v>572</v>
      </c>
      <c r="G116" s="118">
        <v>8352.3667999999998</v>
      </c>
      <c r="H116" s="118" t="s">
        <v>573</v>
      </c>
      <c r="I116" s="120">
        <v>8580.0741999999991</v>
      </c>
      <c r="J116" s="118">
        <v>281.50240000000002</v>
      </c>
      <c r="K116" s="120">
        <v>8861.5766000000003</v>
      </c>
    </row>
    <row r="117" spans="1:11" x14ac:dyDescent="0.25">
      <c r="A117" s="118" t="s">
        <v>509</v>
      </c>
      <c r="B117" s="118" t="s">
        <v>688</v>
      </c>
      <c r="C117" s="118">
        <v>0</v>
      </c>
      <c r="D117" s="118" t="s">
        <v>572</v>
      </c>
      <c r="E117" s="118">
        <v>130.72149999999999</v>
      </c>
      <c r="F117" s="118" t="s">
        <v>572</v>
      </c>
      <c r="G117" s="118">
        <v>139.9624</v>
      </c>
      <c r="H117" s="118" t="s">
        <v>573</v>
      </c>
      <c r="I117" s="118">
        <v>152.85120000000001</v>
      </c>
      <c r="J117" s="118">
        <v>0</v>
      </c>
      <c r="K117" s="118">
        <v>152.85120000000001</v>
      </c>
    </row>
    <row r="118" spans="1:11" x14ac:dyDescent="0.25">
      <c r="A118" s="118" t="s">
        <v>114</v>
      </c>
      <c r="B118" s="118" t="s">
        <v>689</v>
      </c>
      <c r="C118" s="118">
        <v>0</v>
      </c>
      <c r="D118" s="118" t="s">
        <v>572</v>
      </c>
      <c r="E118" s="118">
        <v>88.325599999999994</v>
      </c>
      <c r="F118" s="118" t="s">
        <v>572</v>
      </c>
      <c r="G118" s="118">
        <v>100.37260000000001</v>
      </c>
      <c r="H118" s="118" t="s">
        <v>573</v>
      </c>
      <c r="I118" s="118">
        <v>114.2803</v>
      </c>
      <c r="J118" s="118">
        <v>0</v>
      </c>
      <c r="K118" s="118">
        <v>114.2803</v>
      </c>
    </row>
    <row r="119" spans="1:11" x14ac:dyDescent="0.25">
      <c r="A119" s="118" t="s">
        <v>115</v>
      </c>
      <c r="B119" s="118" t="s">
        <v>690</v>
      </c>
      <c r="C119" s="118">
        <v>0</v>
      </c>
      <c r="D119" s="118" t="s">
        <v>572</v>
      </c>
      <c r="E119" s="118">
        <v>138.68780000000001</v>
      </c>
      <c r="F119" s="118" t="s">
        <v>572</v>
      </c>
      <c r="G119" s="118">
        <v>143.9211</v>
      </c>
      <c r="H119" s="118" t="s">
        <v>573</v>
      </c>
      <c r="I119" s="118">
        <v>154.99940000000001</v>
      </c>
      <c r="J119" s="118">
        <v>0</v>
      </c>
      <c r="K119" s="118">
        <v>154.99940000000001</v>
      </c>
    </row>
    <row r="120" spans="1:11" x14ac:dyDescent="0.25">
      <c r="A120" s="118" t="s">
        <v>116</v>
      </c>
      <c r="B120" s="118" t="s">
        <v>691</v>
      </c>
      <c r="C120" s="118">
        <v>0</v>
      </c>
      <c r="D120" s="118" t="s">
        <v>572</v>
      </c>
      <c r="E120" s="120">
        <v>203.57320000000001</v>
      </c>
      <c r="F120" s="118" t="s">
        <v>573</v>
      </c>
      <c r="G120" s="120">
        <v>187.2046</v>
      </c>
      <c r="H120" s="118" t="s">
        <v>572</v>
      </c>
      <c r="I120" s="120">
        <v>222.2388</v>
      </c>
      <c r="J120" s="118">
        <v>0</v>
      </c>
      <c r="K120" s="120">
        <v>222.2388</v>
      </c>
    </row>
    <row r="121" spans="1:11" x14ac:dyDescent="0.25">
      <c r="A121" s="118" t="s">
        <v>117</v>
      </c>
      <c r="B121" s="118" t="s">
        <v>692</v>
      </c>
      <c r="C121" s="118">
        <v>0</v>
      </c>
      <c r="D121" s="118" t="s">
        <v>572</v>
      </c>
      <c r="E121" s="118">
        <v>196.04310000000001</v>
      </c>
      <c r="F121" s="118" t="s">
        <v>573</v>
      </c>
      <c r="G121" s="118">
        <v>191.32650000000001</v>
      </c>
      <c r="H121" s="118" t="s">
        <v>572</v>
      </c>
      <c r="I121" s="118">
        <v>220.08250000000001</v>
      </c>
      <c r="J121" s="118">
        <v>0</v>
      </c>
      <c r="K121" s="118">
        <v>220.08250000000001</v>
      </c>
    </row>
    <row r="122" spans="1:11" x14ac:dyDescent="0.25">
      <c r="A122" s="118" t="s">
        <v>118</v>
      </c>
      <c r="B122" s="118" t="s">
        <v>693</v>
      </c>
      <c r="C122" s="118">
        <v>0</v>
      </c>
      <c r="D122" s="118" t="s">
        <v>572</v>
      </c>
      <c r="E122" s="118">
        <v>1596.0056</v>
      </c>
      <c r="F122" s="118" t="s">
        <v>573</v>
      </c>
      <c r="G122" s="118">
        <v>1583.6991</v>
      </c>
      <c r="H122" s="118" t="s">
        <v>572</v>
      </c>
      <c r="I122" s="118">
        <v>1539.6554000000001</v>
      </c>
      <c r="J122" s="118">
        <v>55.0608</v>
      </c>
      <c r="K122" s="118">
        <v>1594.7162000000001</v>
      </c>
    </row>
    <row r="123" spans="1:11" x14ac:dyDescent="0.25">
      <c r="A123" s="118" t="s">
        <v>119</v>
      </c>
      <c r="B123" s="118" t="s">
        <v>694</v>
      </c>
      <c r="C123" s="118">
        <v>0</v>
      </c>
      <c r="D123" s="118" t="s">
        <v>572</v>
      </c>
      <c r="E123" s="118">
        <v>849.56659999999999</v>
      </c>
      <c r="F123" s="118" t="s">
        <v>573</v>
      </c>
      <c r="G123" s="118">
        <v>833.38829999999996</v>
      </c>
      <c r="H123" s="118" t="s">
        <v>572</v>
      </c>
      <c r="I123" s="118">
        <v>940.93880000000001</v>
      </c>
      <c r="J123" s="118">
        <v>32.0974</v>
      </c>
      <c r="K123" s="118">
        <v>973.03620000000001</v>
      </c>
    </row>
    <row r="124" spans="1:11" x14ac:dyDescent="0.25">
      <c r="A124" s="118" t="s">
        <v>120</v>
      </c>
      <c r="B124" s="118" t="s">
        <v>695</v>
      </c>
      <c r="C124" s="118">
        <v>0</v>
      </c>
      <c r="D124" s="118" t="s">
        <v>572</v>
      </c>
      <c r="E124" s="120">
        <v>1336.7440999999999</v>
      </c>
      <c r="F124" s="118" t="s">
        <v>572</v>
      </c>
      <c r="G124" s="120">
        <v>1369.5603000000001</v>
      </c>
      <c r="H124" s="118" t="s">
        <v>573</v>
      </c>
      <c r="I124" s="120">
        <v>1361.4196999999999</v>
      </c>
      <c r="J124" s="118">
        <v>40.015700000000002</v>
      </c>
      <c r="K124" s="120">
        <v>1401.4354000000001</v>
      </c>
    </row>
    <row r="125" spans="1:11" x14ac:dyDescent="0.25">
      <c r="A125" s="118" t="s">
        <v>121</v>
      </c>
      <c r="B125" s="118" t="s">
        <v>696</v>
      </c>
      <c r="C125" s="118">
        <v>0</v>
      </c>
      <c r="D125" s="118" t="s">
        <v>572</v>
      </c>
      <c r="E125" s="118">
        <v>936.10289999999998</v>
      </c>
      <c r="F125" s="118" t="s">
        <v>572</v>
      </c>
      <c r="G125" s="118">
        <v>938.54219999999998</v>
      </c>
      <c r="H125" s="118" t="s">
        <v>573</v>
      </c>
      <c r="I125" s="118">
        <v>1025.5609999999999</v>
      </c>
      <c r="J125" s="118">
        <v>33.961399999999998</v>
      </c>
      <c r="K125" s="118">
        <v>1059.5224000000001</v>
      </c>
    </row>
    <row r="126" spans="1:11" x14ac:dyDescent="0.25">
      <c r="A126" s="118" t="s">
        <v>122</v>
      </c>
      <c r="B126" s="118" t="s">
        <v>697</v>
      </c>
      <c r="C126" s="118">
        <v>0</v>
      </c>
      <c r="D126" s="118" t="s">
        <v>572</v>
      </c>
      <c r="E126" s="120">
        <v>260.5795</v>
      </c>
      <c r="F126" s="118" t="s">
        <v>573</v>
      </c>
      <c r="G126" s="120">
        <v>254.95179999999999</v>
      </c>
      <c r="H126" s="118" t="s">
        <v>572</v>
      </c>
      <c r="I126" s="120">
        <v>282.74090000000001</v>
      </c>
      <c r="J126" s="118">
        <v>0</v>
      </c>
      <c r="K126" s="120">
        <v>282.74090000000001</v>
      </c>
    </row>
    <row r="127" spans="1:11" x14ac:dyDescent="0.25">
      <c r="A127" s="118" t="s">
        <v>123</v>
      </c>
      <c r="B127" s="118" t="s">
        <v>698</v>
      </c>
      <c r="C127" s="118">
        <v>0</v>
      </c>
      <c r="D127" s="118" t="s">
        <v>572</v>
      </c>
      <c r="E127" s="118">
        <v>186.2193</v>
      </c>
      <c r="F127" s="118" t="s">
        <v>573</v>
      </c>
      <c r="G127" s="118">
        <v>181.2773</v>
      </c>
      <c r="H127" s="118" t="s">
        <v>572</v>
      </c>
      <c r="I127" s="118">
        <v>186.2193</v>
      </c>
      <c r="J127" s="118">
        <v>0</v>
      </c>
      <c r="K127" s="118">
        <v>186.2193</v>
      </c>
    </row>
    <row r="128" spans="1:11" x14ac:dyDescent="0.25">
      <c r="A128" s="118" t="s">
        <v>124</v>
      </c>
      <c r="B128" s="118" t="s">
        <v>699</v>
      </c>
      <c r="C128" s="118">
        <v>0</v>
      </c>
      <c r="D128" s="118" t="s">
        <v>572</v>
      </c>
      <c r="E128" s="118">
        <v>151.9041</v>
      </c>
      <c r="F128" s="118" t="s">
        <v>572</v>
      </c>
      <c r="G128" s="118">
        <v>167.69470000000001</v>
      </c>
      <c r="H128" s="118" t="s">
        <v>573</v>
      </c>
      <c r="I128" s="118">
        <v>172.7056</v>
      </c>
      <c r="J128" s="118">
        <v>0</v>
      </c>
      <c r="K128" s="118">
        <v>172.7056</v>
      </c>
    </row>
    <row r="129" spans="1:11" x14ac:dyDescent="0.25">
      <c r="A129" s="118" t="s">
        <v>125</v>
      </c>
      <c r="B129" s="118" t="s">
        <v>700</v>
      </c>
      <c r="C129" s="118">
        <v>0</v>
      </c>
      <c r="D129" s="118" t="s">
        <v>572</v>
      </c>
      <c r="E129" s="118">
        <v>340.7987</v>
      </c>
      <c r="F129" s="118" t="s">
        <v>572</v>
      </c>
      <c r="G129" s="118">
        <v>351.5625</v>
      </c>
      <c r="H129" s="118" t="s">
        <v>573</v>
      </c>
      <c r="I129" s="118">
        <v>400.11739999999998</v>
      </c>
      <c r="J129" s="118">
        <v>6.4082999999999997</v>
      </c>
      <c r="K129" s="118">
        <v>406.52569999999997</v>
      </c>
    </row>
    <row r="130" spans="1:11" x14ac:dyDescent="0.25">
      <c r="A130" s="118" t="s">
        <v>126</v>
      </c>
      <c r="B130" s="118" t="s">
        <v>701</v>
      </c>
      <c r="C130" s="118">
        <v>0</v>
      </c>
      <c r="D130" s="118" t="s">
        <v>572</v>
      </c>
      <c r="E130" s="118">
        <v>1732.0407</v>
      </c>
      <c r="F130" s="118" t="s">
        <v>573</v>
      </c>
      <c r="G130" s="118">
        <v>1653.0139999999999</v>
      </c>
      <c r="H130" s="118" t="s">
        <v>572</v>
      </c>
      <c r="I130" s="118">
        <v>1706.6078</v>
      </c>
      <c r="J130" s="118">
        <v>37.0366</v>
      </c>
      <c r="K130" s="118">
        <v>1743.6443999999999</v>
      </c>
    </row>
    <row r="131" spans="1:11" x14ac:dyDescent="0.25">
      <c r="A131" s="118" t="s">
        <v>127</v>
      </c>
      <c r="B131" s="118" t="s">
        <v>702</v>
      </c>
      <c r="C131" s="118">
        <v>0</v>
      </c>
      <c r="D131" s="118" t="s">
        <v>572</v>
      </c>
      <c r="E131" s="118">
        <v>188.45689999999999</v>
      </c>
      <c r="F131" s="118" t="s">
        <v>572</v>
      </c>
      <c r="G131" s="118">
        <v>208.3655</v>
      </c>
      <c r="H131" s="118" t="s">
        <v>573</v>
      </c>
      <c r="I131" s="118">
        <v>208.6326</v>
      </c>
      <c r="J131" s="118">
        <v>0</v>
      </c>
      <c r="K131" s="118">
        <v>208.6326</v>
      </c>
    </row>
    <row r="132" spans="1:11" x14ac:dyDescent="0.25">
      <c r="A132" s="118" t="s">
        <v>128</v>
      </c>
      <c r="B132" s="118" t="s">
        <v>703</v>
      </c>
      <c r="C132" s="118">
        <v>0</v>
      </c>
      <c r="D132" s="118" t="s">
        <v>572</v>
      </c>
      <c r="E132" s="118">
        <v>131.21379999999999</v>
      </c>
      <c r="F132" s="118" t="s">
        <v>573</v>
      </c>
      <c r="G132" s="118">
        <v>127.7501</v>
      </c>
      <c r="H132" s="118" t="s">
        <v>572</v>
      </c>
      <c r="I132" s="118">
        <v>153.7038</v>
      </c>
      <c r="J132" s="118">
        <v>4.1303999999999998</v>
      </c>
      <c r="K132" s="118">
        <v>157.83420000000001</v>
      </c>
    </row>
    <row r="133" spans="1:11" x14ac:dyDescent="0.25">
      <c r="A133" s="118" t="s">
        <v>129</v>
      </c>
      <c r="B133" s="118" t="s">
        <v>704</v>
      </c>
      <c r="C133" s="118">
        <v>0</v>
      </c>
      <c r="D133" s="118" t="s">
        <v>572</v>
      </c>
      <c r="E133" s="120">
        <v>60.906300000000002</v>
      </c>
      <c r="F133" s="118" t="s">
        <v>572</v>
      </c>
      <c r="G133" s="120">
        <v>61.061999999999998</v>
      </c>
      <c r="H133" s="118" t="s">
        <v>573</v>
      </c>
      <c r="I133" s="120">
        <v>70.333699999999993</v>
      </c>
      <c r="J133" s="118">
        <v>0</v>
      </c>
      <c r="K133" s="120">
        <v>70.333699999999993</v>
      </c>
    </row>
    <row r="134" spans="1:11" x14ac:dyDescent="0.25">
      <c r="A134" s="118" t="s">
        <v>130</v>
      </c>
      <c r="B134" s="118" t="s">
        <v>705</v>
      </c>
      <c r="C134" s="118">
        <v>0</v>
      </c>
      <c r="D134" s="118" t="s">
        <v>572</v>
      </c>
      <c r="E134" s="118">
        <v>560.85069999999996</v>
      </c>
      <c r="F134" s="118" t="s">
        <v>573</v>
      </c>
      <c r="G134" s="118">
        <v>555.38139999999999</v>
      </c>
      <c r="H134" s="118" t="s">
        <v>572</v>
      </c>
      <c r="I134" s="118">
        <v>554.33699999999999</v>
      </c>
      <c r="J134" s="118">
        <v>17.060500000000001</v>
      </c>
      <c r="K134" s="118">
        <v>571.39750000000004</v>
      </c>
    </row>
    <row r="135" spans="1:11" x14ac:dyDescent="0.25">
      <c r="A135" s="118" t="s">
        <v>131</v>
      </c>
      <c r="B135" s="118" t="s">
        <v>706</v>
      </c>
      <c r="C135" s="118">
        <v>0</v>
      </c>
      <c r="D135" s="118" t="s">
        <v>572</v>
      </c>
      <c r="E135" s="118">
        <v>168.1301</v>
      </c>
      <c r="F135" s="118" t="s">
        <v>572</v>
      </c>
      <c r="G135" s="118">
        <v>184.4213</v>
      </c>
      <c r="H135" s="118" t="s">
        <v>573</v>
      </c>
      <c r="I135" s="118">
        <v>184.4213</v>
      </c>
      <c r="J135" s="118">
        <v>0</v>
      </c>
      <c r="K135" s="118">
        <v>184.4213</v>
      </c>
    </row>
    <row r="136" spans="1:11" x14ac:dyDescent="0.25">
      <c r="A136" s="118" t="s">
        <v>132</v>
      </c>
      <c r="B136" s="118" t="s">
        <v>707</v>
      </c>
      <c r="C136" s="118">
        <v>0</v>
      </c>
      <c r="D136" s="118" t="s">
        <v>572</v>
      </c>
      <c r="E136" s="118">
        <v>118.0963</v>
      </c>
      <c r="F136" s="118" t="s">
        <v>573</v>
      </c>
      <c r="G136" s="118">
        <v>106.6347</v>
      </c>
      <c r="H136" s="118" t="s">
        <v>572</v>
      </c>
      <c r="I136" s="118">
        <v>118.0963</v>
      </c>
      <c r="J136" s="118">
        <v>0</v>
      </c>
      <c r="K136" s="118">
        <v>118.0963</v>
      </c>
    </row>
    <row r="137" spans="1:11" x14ac:dyDescent="0.25">
      <c r="A137" s="118" t="s">
        <v>133</v>
      </c>
      <c r="B137" s="118" t="s">
        <v>708</v>
      </c>
      <c r="C137" s="118">
        <v>0</v>
      </c>
      <c r="D137" s="118" t="s">
        <v>572</v>
      </c>
      <c r="E137" s="118">
        <v>502.27800000000002</v>
      </c>
      <c r="F137" s="118" t="s">
        <v>572</v>
      </c>
      <c r="G137" s="118">
        <v>510.14789999999999</v>
      </c>
      <c r="H137" s="118" t="s">
        <v>573</v>
      </c>
      <c r="I137" s="118">
        <v>529.11860000000001</v>
      </c>
      <c r="J137" s="118">
        <v>4.7586000000000004</v>
      </c>
      <c r="K137" s="118">
        <v>533.87720000000002</v>
      </c>
    </row>
    <row r="138" spans="1:11" x14ac:dyDescent="0.25">
      <c r="A138" s="118" t="s">
        <v>134</v>
      </c>
      <c r="B138" s="118" t="s">
        <v>709</v>
      </c>
      <c r="C138" s="118">
        <v>0</v>
      </c>
      <c r="D138" s="118" t="s">
        <v>572</v>
      </c>
      <c r="E138" s="120">
        <v>145.27809999999999</v>
      </c>
      <c r="F138" s="118" t="s">
        <v>573</v>
      </c>
      <c r="G138" s="120">
        <v>141.29689999999999</v>
      </c>
      <c r="H138" s="118" t="s">
        <v>572</v>
      </c>
      <c r="I138" s="120">
        <v>151.0899</v>
      </c>
      <c r="J138" s="118">
        <v>0</v>
      </c>
      <c r="K138" s="120">
        <v>151.0899</v>
      </c>
    </row>
    <row r="139" spans="1:11" x14ac:dyDescent="0.25">
      <c r="A139" s="118" t="s">
        <v>135</v>
      </c>
      <c r="B139" s="118" t="s">
        <v>710</v>
      </c>
      <c r="C139" s="118">
        <v>0</v>
      </c>
      <c r="D139" s="118" t="s">
        <v>572</v>
      </c>
      <c r="E139" s="120">
        <v>242.48599999999999</v>
      </c>
      <c r="F139" s="118" t="s">
        <v>572</v>
      </c>
      <c r="G139" s="120">
        <v>255.7054</v>
      </c>
      <c r="H139" s="118" t="s">
        <v>573</v>
      </c>
      <c r="I139" s="120">
        <v>255.7054</v>
      </c>
      <c r="J139" s="118">
        <v>0</v>
      </c>
      <c r="K139" s="120">
        <v>255.7054</v>
      </c>
    </row>
    <row r="140" spans="1:11" x14ac:dyDescent="0.25">
      <c r="A140" s="118" t="s">
        <v>136</v>
      </c>
      <c r="B140" s="118" t="s">
        <v>711</v>
      </c>
      <c r="C140" s="118">
        <v>0</v>
      </c>
      <c r="D140" s="118" t="s">
        <v>572</v>
      </c>
      <c r="E140" s="120">
        <v>1101.0306</v>
      </c>
      <c r="F140" s="118" t="s">
        <v>573</v>
      </c>
      <c r="G140" s="120">
        <v>1092.1003000000001</v>
      </c>
      <c r="H140" s="118" t="s">
        <v>572</v>
      </c>
      <c r="I140" s="120">
        <v>1171.8629000000001</v>
      </c>
      <c r="J140" s="118">
        <v>19.988199999999999</v>
      </c>
      <c r="K140" s="120">
        <v>1191.8511000000001</v>
      </c>
    </row>
    <row r="141" spans="1:11" x14ac:dyDescent="0.25">
      <c r="A141" s="118" t="s">
        <v>510</v>
      </c>
      <c r="B141" s="118" t="s">
        <v>712</v>
      </c>
      <c r="C141" s="118">
        <v>0</v>
      </c>
      <c r="D141" s="118" t="s">
        <v>572</v>
      </c>
      <c r="E141" s="118">
        <v>194.55289999999999</v>
      </c>
      <c r="F141" s="118" t="s">
        <v>573</v>
      </c>
      <c r="G141" s="118">
        <v>191.96559999999999</v>
      </c>
      <c r="H141" s="118" t="s">
        <v>572</v>
      </c>
      <c r="I141" s="118">
        <v>194.55289999999999</v>
      </c>
      <c r="J141" s="118">
        <v>0</v>
      </c>
      <c r="K141" s="118">
        <v>194.55289999999999</v>
      </c>
    </row>
    <row r="142" spans="1:11" x14ac:dyDescent="0.25">
      <c r="A142" s="118" t="s">
        <v>511</v>
      </c>
      <c r="B142" s="118" t="s">
        <v>713</v>
      </c>
      <c r="C142" s="118">
        <v>0</v>
      </c>
      <c r="D142" s="118" t="s">
        <v>572</v>
      </c>
      <c r="E142" s="118">
        <v>217.17009999999999</v>
      </c>
      <c r="F142" s="118" t="s">
        <v>572</v>
      </c>
      <c r="G142" s="118">
        <v>249.46600000000001</v>
      </c>
      <c r="H142" s="118" t="s">
        <v>573</v>
      </c>
      <c r="I142" s="118">
        <v>289.15350000000001</v>
      </c>
      <c r="J142" s="118">
        <v>0</v>
      </c>
      <c r="K142" s="118">
        <v>289.15350000000001</v>
      </c>
    </row>
    <row r="143" spans="1:11" x14ac:dyDescent="0.25">
      <c r="A143" s="118" t="s">
        <v>512</v>
      </c>
      <c r="B143" s="118" t="s">
        <v>714</v>
      </c>
      <c r="C143" s="118">
        <v>0</v>
      </c>
      <c r="D143" s="118" t="s">
        <v>572</v>
      </c>
      <c r="E143" s="118">
        <v>355.18669999999997</v>
      </c>
      <c r="F143" s="118" t="s">
        <v>573</v>
      </c>
      <c r="G143" s="118">
        <v>354.6628</v>
      </c>
      <c r="H143" s="118" t="s">
        <v>572</v>
      </c>
      <c r="I143" s="118">
        <v>365.67230000000001</v>
      </c>
      <c r="J143" s="118">
        <v>0</v>
      </c>
      <c r="K143" s="118">
        <v>365.67230000000001</v>
      </c>
    </row>
    <row r="144" spans="1:11" x14ac:dyDescent="0.25">
      <c r="A144" s="118" t="s">
        <v>513</v>
      </c>
      <c r="B144" s="118" t="s">
        <v>715</v>
      </c>
      <c r="C144" s="118">
        <v>0</v>
      </c>
      <c r="D144" s="118" t="s">
        <v>572</v>
      </c>
      <c r="E144" s="120">
        <v>263.93720000000002</v>
      </c>
      <c r="F144" s="118" t="s">
        <v>572</v>
      </c>
      <c r="G144" s="120">
        <v>268.7099</v>
      </c>
      <c r="H144" s="118" t="s">
        <v>573</v>
      </c>
      <c r="I144" s="120">
        <v>285.50740000000002</v>
      </c>
      <c r="J144" s="118">
        <v>0</v>
      </c>
      <c r="K144" s="120">
        <v>285.50740000000002</v>
      </c>
    </row>
    <row r="145" spans="1:11" x14ac:dyDescent="0.25">
      <c r="A145" s="118" t="s">
        <v>514</v>
      </c>
      <c r="B145" s="118" t="s">
        <v>716</v>
      </c>
      <c r="C145" s="118">
        <v>0</v>
      </c>
      <c r="D145" s="118" t="s">
        <v>572</v>
      </c>
      <c r="E145" s="118">
        <v>108.2822</v>
      </c>
      <c r="F145" s="118" t="s">
        <v>572</v>
      </c>
      <c r="G145" s="118">
        <v>114.2717</v>
      </c>
      <c r="H145" s="118" t="s">
        <v>573</v>
      </c>
      <c r="I145" s="118">
        <v>114.2717</v>
      </c>
      <c r="J145" s="118">
        <v>0</v>
      </c>
      <c r="K145" s="118">
        <v>114.2717</v>
      </c>
    </row>
    <row r="146" spans="1:11" x14ac:dyDescent="0.25">
      <c r="A146" s="118" t="s">
        <v>515</v>
      </c>
      <c r="B146" s="118" t="s">
        <v>717</v>
      </c>
      <c r="C146" s="118">
        <v>0</v>
      </c>
      <c r="D146" s="118" t="s">
        <v>572</v>
      </c>
      <c r="E146" s="118">
        <v>116.1258</v>
      </c>
      <c r="F146" s="118" t="s">
        <v>572</v>
      </c>
      <c r="G146" s="118">
        <v>118.9178</v>
      </c>
      <c r="H146" s="118" t="s">
        <v>573</v>
      </c>
      <c r="I146" s="118">
        <v>112.07729999999999</v>
      </c>
      <c r="J146" s="118">
        <v>9.1180000000000003</v>
      </c>
      <c r="K146" s="118">
        <v>121.1953</v>
      </c>
    </row>
    <row r="147" spans="1:11" x14ac:dyDescent="0.25">
      <c r="A147" s="118" t="s">
        <v>137</v>
      </c>
      <c r="B147" s="118" t="s">
        <v>718</v>
      </c>
      <c r="C147" s="118">
        <v>0</v>
      </c>
      <c r="D147" s="118" t="s">
        <v>572</v>
      </c>
      <c r="E147" s="118">
        <v>1344.3724999999999</v>
      </c>
      <c r="F147" s="118" t="s">
        <v>573</v>
      </c>
      <c r="G147" s="118">
        <v>1317.231</v>
      </c>
      <c r="H147" s="118" t="s">
        <v>572</v>
      </c>
      <c r="I147" s="118">
        <v>1351.9280000000001</v>
      </c>
      <c r="J147" s="118">
        <v>46.9</v>
      </c>
      <c r="K147" s="118">
        <v>1398.828</v>
      </c>
    </row>
    <row r="148" spans="1:11" x14ac:dyDescent="0.25">
      <c r="A148" s="118" t="s">
        <v>138</v>
      </c>
      <c r="B148" s="118" t="s">
        <v>719</v>
      </c>
      <c r="C148" s="118">
        <v>0</v>
      </c>
      <c r="D148" s="118" t="s">
        <v>572</v>
      </c>
      <c r="E148" s="120">
        <v>895.15940000000001</v>
      </c>
      <c r="F148" s="118" t="s">
        <v>572</v>
      </c>
      <c r="G148" s="120">
        <v>993.00800000000004</v>
      </c>
      <c r="H148" s="118" t="s">
        <v>573</v>
      </c>
      <c r="I148" s="120">
        <v>971.50869999999998</v>
      </c>
      <c r="J148" s="118">
        <v>21.116800000000001</v>
      </c>
      <c r="K148" s="120">
        <v>992.62549999999999</v>
      </c>
    </row>
    <row r="149" spans="1:11" x14ac:dyDescent="0.25">
      <c r="A149" s="118" t="s">
        <v>139</v>
      </c>
      <c r="B149" s="118" t="s">
        <v>720</v>
      </c>
      <c r="C149" s="118">
        <v>0</v>
      </c>
      <c r="D149" s="118" t="s">
        <v>572</v>
      </c>
      <c r="E149" s="118">
        <v>558.42660000000001</v>
      </c>
      <c r="F149" s="118" t="s">
        <v>573</v>
      </c>
      <c r="G149" s="118">
        <v>546.52120000000002</v>
      </c>
      <c r="H149" s="118" t="s">
        <v>572</v>
      </c>
      <c r="I149" s="118">
        <v>564.44179999999994</v>
      </c>
      <c r="J149" s="118">
        <v>22.7273</v>
      </c>
      <c r="K149" s="118">
        <v>587.16909999999996</v>
      </c>
    </row>
    <row r="150" spans="1:11" x14ac:dyDescent="0.25">
      <c r="A150" s="118" t="s">
        <v>140</v>
      </c>
      <c r="B150" s="118" t="s">
        <v>721</v>
      </c>
      <c r="C150" s="118">
        <v>0</v>
      </c>
      <c r="D150" s="118" t="s">
        <v>572</v>
      </c>
      <c r="E150" s="120">
        <v>425.12439999999998</v>
      </c>
      <c r="F150" s="118" t="s">
        <v>572</v>
      </c>
      <c r="G150" s="120">
        <v>450.99889999999999</v>
      </c>
      <c r="H150" s="118" t="s">
        <v>573</v>
      </c>
      <c r="I150" s="120">
        <v>483.40069999999997</v>
      </c>
      <c r="J150" s="118">
        <v>14.3606</v>
      </c>
      <c r="K150" s="120">
        <v>497.76130000000001</v>
      </c>
    </row>
    <row r="151" spans="1:11" x14ac:dyDescent="0.25">
      <c r="A151" s="118" t="s">
        <v>141</v>
      </c>
      <c r="B151" s="118" t="s">
        <v>722</v>
      </c>
      <c r="C151" s="118">
        <v>0</v>
      </c>
      <c r="D151" s="118" t="s">
        <v>572</v>
      </c>
      <c r="E151" s="118">
        <v>325.20310000000001</v>
      </c>
      <c r="F151" s="118" t="s">
        <v>572</v>
      </c>
      <c r="G151" s="118">
        <v>344.34320000000002</v>
      </c>
      <c r="H151" s="118" t="s">
        <v>573</v>
      </c>
      <c r="I151" s="118">
        <v>381.1737</v>
      </c>
      <c r="J151" s="118">
        <v>10.495900000000001</v>
      </c>
      <c r="K151" s="118">
        <v>391.6696</v>
      </c>
    </row>
    <row r="152" spans="1:11" x14ac:dyDescent="0.25">
      <c r="A152" s="118" t="s">
        <v>142</v>
      </c>
      <c r="B152" s="118" t="s">
        <v>723</v>
      </c>
      <c r="C152" s="118">
        <v>0</v>
      </c>
      <c r="D152" s="118" t="s">
        <v>572</v>
      </c>
      <c r="E152" s="120">
        <v>814.36779999999999</v>
      </c>
      <c r="F152" s="118" t="s">
        <v>572</v>
      </c>
      <c r="G152" s="120">
        <v>813.74710000000005</v>
      </c>
      <c r="H152" s="118" t="s">
        <v>573</v>
      </c>
      <c r="I152" s="120">
        <v>813.62469999999996</v>
      </c>
      <c r="J152" s="118">
        <v>14.8499</v>
      </c>
      <c r="K152" s="120">
        <v>828.47460000000001</v>
      </c>
    </row>
    <row r="153" spans="1:11" x14ac:dyDescent="0.25">
      <c r="A153" s="118" t="s">
        <v>143</v>
      </c>
      <c r="B153" s="118" t="s">
        <v>724</v>
      </c>
      <c r="C153" s="118">
        <v>0</v>
      </c>
      <c r="D153" s="118" t="s">
        <v>572</v>
      </c>
      <c r="E153" s="118">
        <v>251.4846</v>
      </c>
      <c r="F153" s="118" t="s">
        <v>573</v>
      </c>
      <c r="G153" s="118">
        <v>232.37360000000001</v>
      </c>
      <c r="H153" s="118" t="s">
        <v>572</v>
      </c>
      <c r="I153" s="118">
        <v>252.5883</v>
      </c>
      <c r="J153" s="118">
        <v>0</v>
      </c>
      <c r="K153" s="118">
        <v>252.5883</v>
      </c>
    </row>
    <row r="154" spans="1:11" x14ac:dyDescent="0.25">
      <c r="A154" s="118" t="s">
        <v>144</v>
      </c>
      <c r="B154" s="118" t="s">
        <v>725</v>
      </c>
      <c r="C154" s="118">
        <v>0</v>
      </c>
      <c r="D154" s="118" t="s">
        <v>572</v>
      </c>
      <c r="E154" s="118">
        <v>1900.6561999999999</v>
      </c>
      <c r="F154" s="118" t="s">
        <v>572</v>
      </c>
      <c r="G154" s="118">
        <v>1954.7811999999999</v>
      </c>
      <c r="H154" s="118" t="s">
        <v>573</v>
      </c>
      <c r="I154" s="118">
        <v>1992.8317999999999</v>
      </c>
      <c r="J154" s="118">
        <v>66.436599999999999</v>
      </c>
      <c r="K154" s="118">
        <v>2059.2683999999999</v>
      </c>
    </row>
    <row r="155" spans="1:11" x14ac:dyDescent="0.25">
      <c r="A155" s="118" t="s">
        <v>516</v>
      </c>
      <c r="B155" s="118" t="s">
        <v>726</v>
      </c>
      <c r="C155" s="118">
        <v>0</v>
      </c>
      <c r="D155" s="118" t="s">
        <v>572</v>
      </c>
      <c r="E155" s="118">
        <v>156.64269999999999</v>
      </c>
      <c r="F155" s="118" t="s">
        <v>573</v>
      </c>
      <c r="G155" s="118">
        <v>150.90880000000001</v>
      </c>
      <c r="H155" s="118" t="s">
        <v>572</v>
      </c>
      <c r="I155" s="118">
        <v>171.9709</v>
      </c>
      <c r="J155" s="118">
        <v>0.1197</v>
      </c>
      <c r="K155" s="118">
        <v>172.09059999999999</v>
      </c>
    </row>
    <row r="156" spans="1:11" x14ac:dyDescent="0.25">
      <c r="A156" s="118" t="s">
        <v>145</v>
      </c>
      <c r="B156" s="118" t="s">
        <v>727</v>
      </c>
      <c r="C156" s="118">
        <v>0</v>
      </c>
      <c r="D156" s="118" t="s">
        <v>572</v>
      </c>
      <c r="E156" s="120">
        <v>2955.9906999999998</v>
      </c>
      <c r="F156" s="118" t="s">
        <v>572</v>
      </c>
      <c r="G156" s="120">
        <v>2988.2662</v>
      </c>
      <c r="H156" s="118" t="s">
        <v>573</v>
      </c>
      <c r="I156" s="120">
        <v>2934.3279000000002</v>
      </c>
      <c r="J156" s="118">
        <v>137.0206</v>
      </c>
      <c r="K156" s="120">
        <v>3071.3485000000001</v>
      </c>
    </row>
    <row r="157" spans="1:11" x14ac:dyDescent="0.25">
      <c r="A157" s="118" t="s">
        <v>146</v>
      </c>
      <c r="B157" s="118" t="s">
        <v>728</v>
      </c>
      <c r="C157" s="118">
        <v>0</v>
      </c>
      <c r="D157" s="118" t="s">
        <v>572</v>
      </c>
      <c r="E157" s="118">
        <v>3008.16</v>
      </c>
      <c r="F157" s="118" t="s">
        <v>573</v>
      </c>
      <c r="G157" s="118">
        <v>2920.2613999999999</v>
      </c>
      <c r="H157" s="118" t="s">
        <v>572</v>
      </c>
      <c r="I157" s="118">
        <v>3082.2993000000001</v>
      </c>
      <c r="J157" s="118">
        <v>122.0111</v>
      </c>
      <c r="K157" s="118">
        <v>3204.3103999999998</v>
      </c>
    </row>
    <row r="158" spans="1:11" x14ac:dyDescent="0.25">
      <c r="A158" s="118" t="s">
        <v>517</v>
      </c>
      <c r="B158" s="118" t="s">
        <v>1272</v>
      </c>
      <c r="C158" s="118">
        <v>0</v>
      </c>
      <c r="D158" s="118" t="s">
        <v>572</v>
      </c>
      <c r="E158" s="118">
        <v>459.65460000000002</v>
      </c>
      <c r="F158" s="118" t="s">
        <v>573</v>
      </c>
      <c r="G158" s="118">
        <v>449.0129</v>
      </c>
      <c r="H158" s="118" t="s">
        <v>572</v>
      </c>
      <c r="I158" s="118">
        <v>430.70659999999998</v>
      </c>
      <c r="J158" s="118">
        <v>27.2681</v>
      </c>
      <c r="K158" s="118">
        <v>457.97469999999998</v>
      </c>
    </row>
    <row r="159" spans="1:11" x14ac:dyDescent="0.25">
      <c r="A159" s="118" t="s">
        <v>518</v>
      </c>
      <c r="B159" s="118" t="s">
        <v>730</v>
      </c>
      <c r="C159" s="118">
        <v>0</v>
      </c>
      <c r="D159" s="118" t="s">
        <v>572</v>
      </c>
      <c r="E159" s="118">
        <v>286.88389999999998</v>
      </c>
      <c r="F159" s="118" t="s">
        <v>573</v>
      </c>
      <c r="G159" s="118">
        <v>266.25990000000002</v>
      </c>
      <c r="H159" s="118" t="s">
        <v>572</v>
      </c>
      <c r="I159" s="118">
        <v>272.69959999999998</v>
      </c>
      <c r="J159" s="118">
        <v>13.964399999999999</v>
      </c>
      <c r="K159" s="118">
        <v>286.66399999999999</v>
      </c>
    </row>
    <row r="160" spans="1:11" x14ac:dyDescent="0.25">
      <c r="A160" s="118" t="s">
        <v>519</v>
      </c>
      <c r="B160" s="118" t="s">
        <v>731</v>
      </c>
      <c r="C160" s="118">
        <v>0</v>
      </c>
      <c r="D160" s="118" t="s">
        <v>572</v>
      </c>
      <c r="E160" s="120">
        <v>95.242599999999996</v>
      </c>
      <c r="F160" s="118" t="s">
        <v>572</v>
      </c>
      <c r="G160" s="120">
        <v>106.75709999999999</v>
      </c>
      <c r="H160" s="118" t="s">
        <v>573</v>
      </c>
      <c r="I160" s="120">
        <v>106.75709999999999</v>
      </c>
      <c r="J160" s="118">
        <v>0</v>
      </c>
      <c r="K160" s="120">
        <v>106.75709999999999</v>
      </c>
    </row>
    <row r="161" spans="1:11" x14ac:dyDescent="0.25">
      <c r="A161" s="118" t="s">
        <v>147</v>
      </c>
      <c r="B161" s="118" t="s">
        <v>732</v>
      </c>
      <c r="C161" s="118">
        <v>0</v>
      </c>
      <c r="D161" s="118" t="s">
        <v>572</v>
      </c>
      <c r="E161" s="118">
        <v>2040.7430999999999</v>
      </c>
      <c r="F161" s="118" t="s">
        <v>573</v>
      </c>
      <c r="G161" s="118">
        <v>2034.4704999999999</v>
      </c>
      <c r="H161" s="118" t="s">
        <v>572</v>
      </c>
      <c r="I161" s="118">
        <v>2006.3271999999999</v>
      </c>
      <c r="J161" s="118">
        <v>123.4033</v>
      </c>
      <c r="K161" s="118">
        <v>2129.7305000000001</v>
      </c>
    </row>
    <row r="162" spans="1:11" x14ac:dyDescent="0.25">
      <c r="A162" s="118" t="s">
        <v>148</v>
      </c>
      <c r="B162" s="118" t="s">
        <v>1190</v>
      </c>
      <c r="C162" s="118">
        <v>0</v>
      </c>
      <c r="D162" s="118" t="s">
        <v>572</v>
      </c>
      <c r="E162" s="118">
        <v>1902.5292999999999</v>
      </c>
      <c r="F162" s="118" t="s">
        <v>573</v>
      </c>
      <c r="G162" s="118">
        <v>1916.17</v>
      </c>
      <c r="H162" s="118" t="s">
        <v>572</v>
      </c>
      <c r="I162" s="118">
        <v>1929.0898</v>
      </c>
      <c r="J162" s="118">
        <v>65.936999999999998</v>
      </c>
      <c r="K162" s="118">
        <v>1995.0268000000001</v>
      </c>
    </row>
    <row r="163" spans="1:11" x14ac:dyDescent="0.25">
      <c r="A163" s="118" t="s">
        <v>149</v>
      </c>
      <c r="B163" s="118" t="s">
        <v>734</v>
      </c>
      <c r="C163" s="118">
        <v>0</v>
      </c>
      <c r="D163" s="118" t="s">
        <v>572</v>
      </c>
      <c r="E163" s="120">
        <v>481.2321</v>
      </c>
      <c r="F163" s="118" t="s">
        <v>572</v>
      </c>
      <c r="G163" s="120">
        <v>479.9957</v>
      </c>
      <c r="H163" s="118" t="s">
        <v>573</v>
      </c>
      <c r="I163" s="120">
        <v>474.31119999999999</v>
      </c>
      <c r="J163" s="118">
        <v>23.305499999999999</v>
      </c>
      <c r="K163" s="120">
        <v>497.61669999999998</v>
      </c>
    </row>
    <row r="164" spans="1:11" x14ac:dyDescent="0.25">
      <c r="A164" s="118" t="s">
        <v>150</v>
      </c>
      <c r="B164" s="118" t="s">
        <v>735</v>
      </c>
      <c r="C164" s="118">
        <v>0</v>
      </c>
      <c r="D164" s="118" t="s">
        <v>572</v>
      </c>
      <c r="E164" s="120">
        <v>3363.0111000000002</v>
      </c>
      <c r="F164" s="118" t="s">
        <v>573</v>
      </c>
      <c r="G164" s="120">
        <v>3367.9585000000002</v>
      </c>
      <c r="H164" s="118" t="s">
        <v>572</v>
      </c>
      <c r="I164" s="120">
        <v>3661.7761999999998</v>
      </c>
      <c r="J164" s="118">
        <v>68.3673</v>
      </c>
      <c r="K164" s="120">
        <v>3730.1435000000001</v>
      </c>
    </row>
    <row r="165" spans="1:11" x14ac:dyDescent="0.25">
      <c r="A165" s="118" t="s">
        <v>151</v>
      </c>
      <c r="B165" s="118" t="s">
        <v>736</v>
      </c>
      <c r="C165" s="118">
        <v>0</v>
      </c>
      <c r="D165" s="118" t="s">
        <v>572</v>
      </c>
      <c r="E165" s="118">
        <v>1723.1098999999999</v>
      </c>
      <c r="F165" s="118" t="s">
        <v>572</v>
      </c>
      <c r="G165" s="118">
        <v>1734.2963999999999</v>
      </c>
      <c r="H165" s="118" t="s">
        <v>573</v>
      </c>
      <c r="I165" s="118">
        <v>1785.0920000000001</v>
      </c>
      <c r="J165" s="118">
        <v>49.501300000000001</v>
      </c>
      <c r="K165" s="118">
        <v>1834.5933</v>
      </c>
    </row>
    <row r="166" spans="1:11" x14ac:dyDescent="0.25">
      <c r="A166" s="118" t="s">
        <v>152</v>
      </c>
      <c r="B166" s="118" t="s">
        <v>737</v>
      </c>
      <c r="C166" s="118">
        <v>0</v>
      </c>
      <c r="D166" s="118" t="s">
        <v>572</v>
      </c>
      <c r="E166" s="118">
        <v>849.22050000000002</v>
      </c>
      <c r="F166" s="118" t="s">
        <v>573</v>
      </c>
      <c r="G166" s="118">
        <v>838.4692</v>
      </c>
      <c r="H166" s="118" t="s">
        <v>572</v>
      </c>
      <c r="I166" s="118">
        <v>886.7296</v>
      </c>
      <c r="J166" s="118">
        <v>19.257999999999999</v>
      </c>
      <c r="K166" s="118">
        <v>905.98760000000004</v>
      </c>
    </row>
    <row r="167" spans="1:11" x14ac:dyDescent="0.25">
      <c r="A167" s="118" t="s">
        <v>153</v>
      </c>
      <c r="B167" s="118" t="s">
        <v>738</v>
      </c>
      <c r="C167" s="118">
        <v>0</v>
      </c>
      <c r="D167" s="118" t="s">
        <v>572</v>
      </c>
      <c r="E167" s="118">
        <v>311.12040000000002</v>
      </c>
      <c r="F167" s="118" t="s">
        <v>572</v>
      </c>
      <c r="G167" s="118">
        <v>312.56349999999998</v>
      </c>
      <c r="H167" s="118" t="s">
        <v>573</v>
      </c>
      <c r="I167" s="118">
        <v>324.19110000000001</v>
      </c>
      <c r="J167" s="118">
        <v>0</v>
      </c>
      <c r="K167" s="118">
        <v>324.19110000000001</v>
      </c>
    </row>
    <row r="168" spans="1:11" x14ac:dyDescent="0.25">
      <c r="A168" s="118" t="s">
        <v>154</v>
      </c>
      <c r="B168" s="118" t="s">
        <v>739</v>
      </c>
      <c r="C168" s="118">
        <v>0</v>
      </c>
      <c r="D168" s="118" t="s">
        <v>572</v>
      </c>
      <c r="E168" s="118">
        <v>353.51299999999998</v>
      </c>
      <c r="F168" s="118" t="s">
        <v>573</v>
      </c>
      <c r="G168" s="118">
        <v>346.85270000000003</v>
      </c>
      <c r="H168" s="118" t="s">
        <v>572</v>
      </c>
      <c r="I168" s="118">
        <v>353.51299999999998</v>
      </c>
      <c r="J168" s="118">
        <v>0</v>
      </c>
      <c r="K168" s="118">
        <v>353.51299999999998</v>
      </c>
    </row>
    <row r="169" spans="1:11" x14ac:dyDescent="0.25">
      <c r="A169" s="118" t="s">
        <v>155</v>
      </c>
      <c r="B169" s="118" t="s">
        <v>740</v>
      </c>
      <c r="C169" s="118">
        <v>0</v>
      </c>
      <c r="D169" s="118" t="s">
        <v>572</v>
      </c>
      <c r="E169" s="118">
        <v>439.51609999999999</v>
      </c>
      <c r="F169" s="118" t="s">
        <v>572</v>
      </c>
      <c r="G169" s="118">
        <v>470.09109999999998</v>
      </c>
      <c r="H169" s="118" t="s">
        <v>573</v>
      </c>
      <c r="I169" s="118">
        <v>447.60430000000002</v>
      </c>
      <c r="J169" s="118">
        <v>19.939499999999999</v>
      </c>
      <c r="K169" s="118">
        <v>467.54379999999998</v>
      </c>
    </row>
    <row r="170" spans="1:11" x14ac:dyDescent="0.25">
      <c r="A170" s="118" t="s">
        <v>156</v>
      </c>
      <c r="B170" s="118" t="s">
        <v>741</v>
      </c>
      <c r="C170" s="118">
        <v>0</v>
      </c>
      <c r="D170" s="118" t="s">
        <v>572</v>
      </c>
      <c r="E170" s="118">
        <v>4373.9305999999997</v>
      </c>
      <c r="F170" s="118" t="s">
        <v>573</v>
      </c>
      <c r="G170" s="118">
        <v>4290.6525000000001</v>
      </c>
      <c r="H170" s="118" t="s">
        <v>572</v>
      </c>
      <c r="I170" s="118">
        <v>4430.2053999999998</v>
      </c>
      <c r="J170" s="118">
        <v>130.91409999999999</v>
      </c>
      <c r="K170" s="118">
        <v>4561.1194999999998</v>
      </c>
    </row>
    <row r="171" spans="1:11" x14ac:dyDescent="0.25">
      <c r="A171" s="118" t="s">
        <v>157</v>
      </c>
      <c r="B171" s="118" t="s">
        <v>742</v>
      </c>
      <c r="C171" s="118">
        <v>0</v>
      </c>
      <c r="D171" s="118" t="s">
        <v>572</v>
      </c>
      <c r="E171" s="120">
        <v>4933.8608999999997</v>
      </c>
      <c r="F171" s="118" t="s">
        <v>573</v>
      </c>
      <c r="G171" s="120">
        <v>4876.7569000000003</v>
      </c>
      <c r="H171" s="118" t="s">
        <v>572</v>
      </c>
      <c r="I171" s="120">
        <v>4799.8648000000003</v>
      </c>
      <c r="J171" s="118">
        <v>148.0754</v>
      </c>
      <c r="K171" s="120">
        <v>4947.9402</v>
      </c>
    </row>
    <row r="172" spans="1:11" x14ac:dyDescent="0.25">
      <c r="A172" s="118" t="s">
        <v>158</v>
      </c>
      <c r="B172" s="118" t="s">
        <v>743</v>
      </c>
      <c r="C172" s="118">
        <v>0</v>
      </c>
      <c r="D172" s="118" t="s">
        <v>572</v>
      </c>
      <c r="E172" s="118">
        <v>682.54110000000003</v>
      </c>
      <c r="F172" s="118" t="s">
        <v>572</v>
      </c>
      <c r="G172" s="118">
        <v>686.79200000000003</v>
      </c>
      <c r="H172" s="118" t="s">
        <v>573</v>
      </c>
      <c r="I172" s="118">
        <v>698.31050000000005</v>
      </c>
      <c r="J172" s="118">
        <v>26.006599999999999</v>
      </c>
      <c r="K172" s="118">
        <v>724.31709999999998</v>
      </c>
    </row>
    <row r="173" spans="1:11" x14ac:dyDescent="0.25">
      <c r="A173" s="118" t="s">
        <v>159</v>
      </c>
      <c r="B173" s="118" t="s">
        <v>744</v>
      </c>
      <c r="C173" s="118">
        <v>0</v>
      </c>
      <c r="D173" s="118" t="s">
        <v>572</v>
      </c>
      <c r="E173" s="118">
        <v>262.2946</v>
      </c>
      <c r="F173" s="118" t="s">
        <v>573</v>
      </c>
      <c r="G173" s="118">
        <v>257.97669999999999</v>
      </c>
      <c r="H173" s="118" t="s">
        <v>572</v>
      </c>
      <c r="I173" s="118">
        <v>263.09780000000001</v>
      </c>
      <c r="J173" s="118">
        <v>0</v>
      </c>
      <c r="K173" s="118">
        <v>263.09780000000001</v>
      </c>
    </row>
    <row r="174" spans="1:11" x14ac:dyDescent="0.25">
      <c r="A174" s="118" t="s">
        <v>160</v>
      </c>
      <c r="B174" s="118" t="s">
        <v>745</v>
      </c>
      <c r="C174" s="120">
        <v>0</v>
      </c>
      <c r="D174" s="118" t="s">
        <v>572</v>
      </c>
      <c r="E174" s="120">
        <v>1292.1818000000001</v>
      </c>
      <c r="F174" s="118" t="s">
        <v>573</v>
      </c>
      <c r="G174" s="120">
        <v>1241.4681</v>
      </c>
      <c r="H174" s="118" t="s">
        <v>572</v>
      </c>
      <c r="I174" s="120">
        <v>1283.6494</v>
      </c>
      <c r="J174" s="118">
        <v>8.3217999999999996</v>
      </c>
      <c r="K174" s="120">
        <v>1291.9712</v>
      </c>
    </row>
    <row r="175" spans="1:11" x14ac:dyDescent="0.25">
      <c r="A175" s="118" t="s">
        <v>161</v>
      </c>
      <c r="B175" s="118" t="s">
        <v>746</v>
      </c>
      <c r="C175" s="118">
        <v>0</v>
      </c>
      <c r="D175" s="118" t="s">
        <v>572</v>
      </c>
      <c r="E175" s="118">
        <v>2309.8384999999998</v>
      </c>
      <c r="F175" s="118" t="s">
        <v>573</v>
      </c>
      <c r="G175" s="118">
        <v>2225.8341999999998</v>
      </c>
      <c r="H175" s="118" t="s">
        <v>572</v>
      </c>
      <c r="I175" s="118">
        <v>2214.6644000000001</v>
      </c>
      <c r="J175" s="118">
        <v>85.128299999999996</v>
      </c>
      <c r="K175" s="118">
        <v>2299.7927</v>
      </c>
    </row>
    <row r="176" spans="1:11" x14ac:dyDescent="0.25">
      <c r="A176" s="118" t="s">
        <v>162</v>
      </c>
      <c r="B176" s="118" t="s">
        <v>747</v>
      </c>
      <c r="C176" s="118">
        <v>0</v>
      </c>
      <c r="D176" s="118" t="s">
        <v>572</v>
      </c>
      <c r="E176" s="118">
        <v>23532.880499999999</v>
      </c>
      <c r="F176" s="118" t="s">
        <v>573</v>
      </c>
      <c r="G176" s="118">
        <v>22434.3305</v>
      </c>
      <c r="H176" s="118" t="s">
        <v>572</v>
      </c>
      <c r="I176" s="118">
        <v>24330.107899999999</v>
      </c>
      <c r="J176" s="118">
        <v>1337.4264000000001</v>
      </c>
      <c r="K176" s="118">
        <v>25667.534299999999</v>
      </c>
    </row>
    <row r="177" spans="1:11" x14ac:dyDescent="0.25">
      <c r="A177" s="118" t="s">
        <v>163</v>
      </c>
      <c r="B177" s="118" t="s">
        <v>748</v>
      </c>
      <c r="C177" s="118">
        <v>0</v>
      </c>
      <c r="D177" s="118" t="s">
        <v>572</v>
      </c>
      <c r="E177" s="120">
        <v>1181.3959</v>
      </c>
      <c r="F177" s="118" t="s">
        <v>573</v>
      </c>
      <c r="G177" s="120">
        <v>1164.4656</v>
      </c>
      <c r="H177" s="118" t="s">
        <v>572</v>
      </c>
      <c r="I177" s="120">
        <v>1149.1085</v>
      </c>
      <c r="J177" s="118">
        <v>34.667200000000001</v>
      </c>
      <c r="K177" s="120">
        <v>1183.7756999999999</v>
      </c>
    </row>
    <row r="178" spans="1:11" x14ac:dyDescent="0.25">
      <c r="A178" s="118" t="s">
        <v>164</v>
      </c>
      <c r="B178" s="118" t="s">
        <v>1191</v>
      </c>
      <c r="C178" s="118">
        <v>0</v>
      </c>
      <c r="D178" s="118" t="s">
        <v>572</v>
      </c>
      <c r="E178" s="118">
        <v>120.0428</v>
      </c>
      <c r="F178" s="118" t="s">
        <v>572</v>
      </c>
      <c r="G178" s="118">
        <v>121.50109999999999</v>
      </c>
      <c r="H178" s="118" t="s">
        <v>573</v>
      </c>
      <c r="I178" s="118">
        <v>121.50109999999999</v>
      </c>
      <c r="J178" s="118">
        <v>0</v>
      </c>
      <c r="K178" s="118">
        <v>121.50109999999999</v>
      </c>
    </row>
    <row r="179" spans="1:11" x14ac:dyDescent="0.25">
      <c r="A179" s="118" t="s">
        <v>520</v>
      </c>
      <c r="B179" s="118" t="s">
        <v>750</v>
      </c>
      <c r="C179" s="118">
        <v>0</v>
      </c>
      <c r="D179" s="118" t="s">
        <v>572</v>
      </c>
      <c r="E179" s="118">
        <v>42.480400000000003</v>
      </c>
      <c r="F179" s="118" t="s">
        <v>572</v>
      </c>
      <c r="G179" s="118">
        <v>51.590400000000002</v>
      </c>
      <c r="H179" s="118" t="s">
        <v>573</v>
      </c>
      <c r="I179" s="118">
        <v>54.761899999999997</v>
      </c>
      <c r="J179" s="118">
        <v>0</v>
      </c>
      <c r="K179" s="118">
        <v>54.761899999999997</v>
      </c>
    </row>
    <row r="180" spans="1:11" x14ac:dyDescent="0.25">
      <c r="A180" s="118" t="s">
        <v>521</v>
      </c>
      <c r="B180" s="118" t="s">
        <v>751</v>
      </c>
      <c r="C180" s="118">
        <v>0</v>
      </c>
      <c r="D180" s="118" t="s">
        <v>572</v>
      </c>
      <c r="E180" s="118">
        <v>77.992000000000004</v>
      </c>
      <c r="F180" s="118" t="s">
        <v>572</v>
      </c>
      <c r="G180" s="118">
        <v>81.507400000000004</v>
      </c>
      <c r="H180" s="118" t="s">
        <v>573</v>
      </c>
      <c r="I180" s="118">
        <v>81.507400000000004</v>
      </c>
      <c r="J180" s="118">
        <v>0</v>
      </c>
      <c r="K180" s="118">
        <v>81.507400000000004</v>
      </c>
    </row>
    <row r="181" spans="1:11" x14ac:dyDescent="0.25">
      <c r="A181" s="118" t="s">
        <v>522</v>
      </c>
      <c r="B181" s="118" t="s">
        <v>752</v>
      </c>
      <c r="C181" s="118">
        <v>0</v>
      </c>
      <c r="D181" s="118" t="s">
        <v>572</v>
      </c>
      <c r="E181" s="118">
        <v>76.439599999999999</v>
      </c>
      <c r="F181" s="118" t="s">
        <v>573</v>
      </c>
      <c r="G181" s="118">
        <v>71.075400000000002</v>
      </c>
      <c r="H181" s="118" t="s">
        <v>572</v>
      </c>
      <c r="I181" s="118">
        <v>76.439599999999999</v>
      </c>
      <c r="J181" s="118">
        <v>0</v>
      </c>
      <c r="K181" s="118">
        <v>76.439599999999999</v>
      </c>
    </row>
    <row r="182" spans="1:11" x14ac:dyDescent="0.25">
      <c r="A182" s="118" t="s">
        <v>165</v>
      </c>
      <c r="B182" s="118" t="s">
        <v>753</v>
      </c>
      <c r="C182" s="118">
        <v>0</v>
      </c>
      <c r="D182" s="118" t="s">
        <v>572</v>
      </c>
      <c r="E182" s="118">
        <v>1040.018</v>
      </c>
      <c r="F182" s="118" t="s">
        <v>573</v>
      </c>
      <c r="G182" s="118">
        <v>1017.7877</v>
      </c>
      <c r="H182" s="118" t="s">
        <v>572</v>
      </c>
      <c r="I182" s="118">
        <v>1120.5861</v>
      </c>
      <c r="J182" s="118">
        <v>32.244399999999999</v>
      </c>
      <c r="K182" s="118">
        <v>1152.8305</v>
      </c>
    </row>
    <row r="183" spans="1:11" x14ac:dyDescent="0.25">
      <c r="A183" s="118" t="s">
        <v>166</v>
      </c>
      <c r="B183" s="118" t="s">
        <v>754</v>
      </c>
      <c r="C183" s="118">
        <v>0</v>
      </c>
      <c r="D183" s="118" t="s">
        <v>572</v>
      </c>
      <c r="E183" s="118">
        <v>85.451300000000003</v>
      </c>
      <c r="F183" s="118" t="s">
        <v>572</v>
      </c>
      <c r="G183" s="118">
        <v>91.572500000000005</v>
      </c>
      <c r="H183" s="118" t="s">
        <v>573</v>
      </c>
      <c r="I183" s="118">
        <v>100.46559999999999</v>
      </c>
      <c r="J183" s="118">
        <v>0</v>
      </c>
      <c r="K183" s="118">
        <v>100.46559999999999</v>
      </c>
    </row>
    <row r="184" spans="1:11" x14ac:dyDescent="0.25">
      <c r="A184" s="118" t="s">
        <v>167</v>
      </c>
      <c r="B184" s="118" t="s">
        <v>755</v>
      </c>
      <c r="C184" s="118">
        <v>0</v>
      </c>
      <c r="D184" s="118" t="s">
        <v>572</v>
      </c>
      <c r="E184" s="120">
        <v>804.60040000000004</v>
      </c>
      <c r="F184" s="118" t="s">
        <v>573</v>
      </c>
      <c r="G184" s="120">
        <v>804.02850000000001</v>
      </c>
      <c r="H184" s="118" t="s">
        <v>572</v>
      </c>
      <c r="I184" s="120">
        <v>822.73779999999999</v>
      </c>
      <c r="J184" s="118">
        <v>12.917999999999999</v>
      </c>
      <c r="K184" s="120">
        <v>835.6558</v>
      </c>
    </row>
    <row r="185" spans="1:11" x14ac:dyDescent="0.25">
      <c r="A185" s="118" t="s">
        <v>168</v>
      </c>
      <c r="B185" s="118" t="s">
        <v>756</v>
      </c>
      <c r="C185" s="118">
        <v>0</v>
      </c>
      <c r="D185" s="118" t="s">
        <v>572</v>
      </c>
      <c r="E185" s="120">
        <v>183.6533</v>
      </c>
      <c r="F185" s="118" t="s">
        <v>573</v>
      </c>
      <c r="G185" s="120">
        <v>183.25880000000001</v>
      </c>
      <c r="H185" s="118" t="s">
        <v>572</v>
      </c>
      <c r="I185" s="120">
        <v>214.15899999999999</v>
      </c>
      <c r="J185" s="118">
        <v>0</v>
      </c>
      <c r="K185" s="120">
        <v>214.15899999999999</v>
      </c>
    </row>
    <row r="186" spans="1:11" x14ac:dyDescent="0.25">
      <c r="A186" s="118" t="s">
        <v>169</v>
      </c>
      <c r="B186" s="118" t="s">
        <v>757</v>
      </c>
      <c r="C186" s="118">
        <v>0</v>
      </c>
      <c r="D186" s="118" t="s">
        <v>572</v>
      </c>
      <c r="E186" s="118">
        <v>156.0361</v>
      </c>
      <c r="F186" s="118" t="s">
        <v>573</v>
      </c>
      <c r="G186" s="118">
        <v>137.21600000000001</v>
      </c>
      <c r="H186" s="118" t="s">
        <v>572</v>
      </c>
      <c r="I186" s="118">
        <v>153.35890000000001</v>
      </c>
      <c r="J186" s="118">
        <v>0</v>
      </c>
      <c r="K186" s="118">
        <v>153.35890000000001</v>
      </c>
    </row>
    <row r="187" spans="1:11" x14ac:dyDescent="0.25">
      <c r="A187" s="118" t="s">
        <v>170</v>
      </c>
      <c r="B187" s="118" t="s">
        <v>758</v>
      </c>
      <c r="C187" s="118">
        <v>0</v>
      </c>
      <c r="D187" s="118" t="s">
        <v>572</v>
      </c>
      <c r="E187" s="118">
        <v>73.746899999999997</v>
      </c>
      <c r="F187" s="118" t="s">
        <v>572</v>
      </c>
      <c r="G187" s="118">
        <v>80.602199999999996</v>
      </c>
      <c r="H187" s="118" t="s">
        <v>573</v>
      </c>
      <c r="I187" s="118">
        <v>81.716099999999997</v>
      </c>
      <c r="J187" s="118">
        <v>0</v>
      </c>
      <c r="K187" s="118">
        <v>81.716099999999997</v>
      </c>
    </row>
    <row r="188" spans="1:11" x14ac:dyDescent="0.25">
      <c r="A188" s="118" t="s">
        <v>171</v>
      </c>
      <c r="B188" s="118" t="s">
        <v>759</v>
      </c>
      <c r="C188" s="118">
        <v>0</v>
      </c>
      <c r="D188" s="118" t="s">
        <v>572</v>
      </c>
      <c r="E188" s="118">
        <v>698.04589999999996</v>
      </c>
      <c r="F188" s="118" t="s">
        <v>573</v>
      </c>
      <c r="G188" s="118">
        <v>671.76120000000003</v>
      </c>
      <c r="H188" s="118" t="s">
        <v>572</v>
      </c>
      <c r="I188" s="118">
        <v>707.59939999999995</v>
      </c>
      <c r="J188" s="118">
        <v>9.8946000000000005</v>
      </c>
      <c r="K188" s="118">
        <v>717.49400000000003</v>
      </c>
    </row>
    <row r="189" spans="1:11" x14ac:dyDescent="0.25">
      <c r="A189" s="118" t="s">
        <v>523</v>
      </c>
      <c r="B189" s="118" t="s">
        <v>760</v>
      </c>
      <c r="C189" s="118">
        <v>0</v>
      </c>
      <c r="D189" s="118" t="s">
        <v>572</v>
      </c>
      <c r="E189" s="120">
        <v>74.7333</v>
      </c>
      <c r="F189" s="118" t="s">
        <v>573</v>
      </c>
      <c r="G189" s="120">
        <v>73.025300000000001</v>
      </c>
      <c r="H189" s="118" t="s">
        <v>572</v>
      </c>
      <c r="I189" s="120">
        <v>74.7333</v>
      </c>
      <c r="J189" s="118">
        <v>0</v>
      </c>
      <c r="K189" s="120">
        <v>74.7333</v>
      </c>
    </row>
    <row r="190" spans="1:11" x14ac:dyDescent="0.25">
      <c r="A190" s="118" t="s">
        <v>172</v>
      </c>
      <c r="B190" s="118" t="s">
        <v>761</v>
      </c>
      <c r="C190" s="118">
        <v>0</v>
      </c>
      <c r="D190" s="118" t="s">
        <v>572</v>
      </c>
      <c r="E190" s="118">
        <v>90.6113</v>
      </c>
      <c r="F190" s="118" t="s">
        <v>572</v>
      </c>
      <c r="G190" s="118">
        <v>96.697699999999998</v>
      </c>
      <c r="H190" s="118" t="s">
        <v>573</v>
      </c>
      <c r="I190" s="118">
        <v>96.697699999999998</v>
      </c>
      <c r="J190" s="118">
        <v>0</v>
      </c>
      <c r="K190" s="118">
        <v>96.697699999999998</v>
      </c>
    </row>
    <row r="191" spans="1:11" x14ac:dyDescent="0.25">
      <c r="A191" s="118" t="s">
        <v>524</v>
      </c>
      <c r="B191" s="118" t="s">
        <v>762</v>
      </c>
      <c r="C191" s="118">
        <v>0</v>
      </c>
      <c r="D191" s="118" t="s">
        <v>572</v>
      </c>
      <c r="E191" s="118">
        <v>127.5518</v>
      </c>
      <c r="F191" s="118" t="s">
        <v>572</v>
      </c>
      <c r="G191" s="118">
        <v>143.23099999999999</v>
      </c>
      <c r="H191" s="118" t="s">
        <v>573</v>
      </c>
      <c r="I191" s="118">
        <v>143.23099999999999</v>
      </c>
      <c r="J191" s="118">
        <v>0</v>
      </c>
      <c r="K191" s="118">
        <v>143.23099999999999</v>
      </c>
    </row>
    <row r="192" spans="1:11" x14ac:dyDescent="0.25">
      <c r="A192" s="118" t="s">
        <v>525</v>
      </c>
      <c r="B192" s="118" t="s">
        <v>763</v>
      </c>
      <c r="C192" s="118">
        <v>0</v>
      </c>
      <c r="D192" s="118" t="s">
        <v>572</v>
      </c>
      <c r="E192" s="118">
        <v>52.837200000000003</v>
      </c>
      <c r="F192" s="118" t="s">
        <v>572</v>
      </c>
      <c r="G192" s="118">
        <v>63.484200000000001</v>
      </c>
      <c r="H192" s="118" t="s">
        <v>573</v>
      </c>
      <c r="I192" s="118">
        <v>63.484200000000001</v>
      </c>
      <c r="J192" s="118">
        <v>8.8200000000000001E-2</v>
      </c>
      <c r="K192" s="118">
        <v>63.572400000000002</v>
      </c>
    </row>
    <row r="193" spans="1:11" x14ac:dyDescent="0.25">
      <c r="A193" s="118" t="s">
        <v>173</v>
      </c>
      <c r="B193" s="118" t="s">
        <v>764</v>
      </c>
      <c r="C193" s="118">
        <v>0</v>
      </c>
      <c r="D193" s="118" t="s">
        <v>572</v>
      </c>
      <c r="E193" s="120">
        <v>76.150400000000005</v>
      </c>
      <c r="F193" s="118" t="s">
        <v>572</v>
      </c>
      <c r="G193" s="120">
        <v>87.763800000000003</v>
      </c>
      <c r="H193" s="118" t="s">
        <v>573</v>
      </c>
      <c r="I193" s="120">
        <v>106.57980000000001</v>
      </c>
      <c r="J193" s="118">
        <v>0</v>
      </c>
      <c r="K193" s="120">
        <v>106.57980000000001</v>
      </c>
    </row>
    <row r="194" spans="1:11" x14ac:dyDescent="0.25">
      <c r="A194" s="118" t="s">
        <v>174</v>
      </c>
      <c r="B194" s="118" t="s">
        <v>765</v>
      </c>
      <c r="C194" s="118">
        <v>0</v>
      </c>
      <c r="D194" s="118" t="s">
        <v>572</v>
      </c>
      <c r="E194" s="118">
        <v>1677.4005999999999</v>
      </c>
      <c r="F194" s="118" t="s">
        <v>573</v>
      </c>
      <c r="G194" s="118">
        <v>1642.7357</v>
      </c>
      <c r="H194" s="118" t="s">
        <v>572</v>
      </c>
      <c r="I194" s="118">
        <v>1678.6744000000001</v>
      </c>
      <c r="J194" s="118">
        <v>33.052799999999998</v>
      </c>
      <c r="K194" s="118">
        <v>1711.7272</v>
      </c>
    </row>
    <row r="195" spans="1:11" x14ac:dyDescent="0.25">
      <c r="A195" s="118" t="s">
        <v>175</v>
      </c>
      <c r="B195" s="118" t="s">
        <v>766</v>
      </c>
      <c r="C195" s="118">
        <v>0</v>
      </c>
      <c r="D195" s="118" t="s">
        <v>572</v>
      </c>
      <c r="E195" s="118">
        <v>701.0539</v>
      </c>
      <c r="F195" s="118" t="s">
        <v>572</v>
      </c>
      <c r="G195" s="118">
        <v>724.03959999999995</v>
      </c>
      <c r="H195" s="118" t="s">
        <v>573</v>
      </c>
      <c r="I195" s="118">
        <v>697.15239999999994</v>
      </c>
      <c r="J195" s="118">
        <v>28.892900000000001</v>
      </c>
      <c r="K195" s="118">
        <v>726.0453</v>
      </c>
    </row>
    <row r="196" spans="1:11" x14ac:dyDescent="0.25">
      <c r="A196" s="118" t="s">
        <v>176</v>
      </c>
      <c r="B196" s="118" t="s">
        <v>767</v>
      </c>
      <c r="C196" s="118">
        <v>0</v>
      </c>
      <c r="D196" s="118" t="s">
        <v>572</v>
      </c>
      <c r="E196" s="120">
        <v>299.43150000000003</v>
      </c>
      <c r="F196" s="118" t="s">
        <v>572</v>
      </c>
      <c r="G196" s="120">
        <v>315.74599999999998</v>
      </c>
      <c r="H196" s="118" t="s">
        <v>573</v>
      </c>
      <c r="I196" s="120">
        <v>326.53039999999999</v>
      </c>
      <c r="J196" s="118">
        <v>0</v>
      </c>
      <c r="K196" s="120">
        <v>326.53039999999999</v>
      </c>
    </row>
    <row r="197" spans="1:11" x14ac:dyDescent="0.25">
      <c r="A197" s="118" t="s">
        <v>177</v>
      </c>
      <c r="B197" s="118" t="s">
        <v>768</v>
      </c>
      <c r="C197" s="118">
        <v>0</v>
      </c>
      <c r="D197" s="118" t="s">
        <v>572</v>
      </c>
      <c r="E197" s="118">
        <v>364.64319999999998</v>
      </c>
      <c r="F197" s="118" t="s">
        <v>573</v>
      </c>
      <c r="G197" s="118">
        <v>358.54520000000002</v>
      </c>
      <c r="H197" s="118" t="s">
        <v>572</v>
      </c>
      <c r="I197" s="118">
        <v>364.64319999999998</v>
      </c>
      <c r="J197" s="118">
        <v>0</v>
      </c>
      <c r="K197" s="118">
        <v>364.64319999999998</v>
      </c>
    </row>
    <row r="198" spans="1:11" x14ac:dyDescent="0.25">
      <c r="A198" s="118" t="s">
        <v>178</v>
      </c>
      <c r="B198" s="118" t="s">
        <v>769</v>
      </c>
      <c r="C198" s="118">
        <v>0</v>
      </c>
      <c r="D198" s="118" t="s">
        <v>572</v>
      </c>
      <c r="E198" s="118">
        <v>252.297</v>
      </c>
      <c r="F198" s="118" t="s">
        <v>572</v>
      </c>
      <c r="G198" s="118">
        <v>254.36969999999999</v>
      </c>
      <c r="H198" s="118" t="s">
        <v>573</v>
      </c>
      <c r="I198" s="118">
        <v>261.83920000000001</v>
      </c>
      <c r="J198" s="118">
        <v>0</v>
      </c>
      <c r="K198" s="118">
        <v>261.83920000000001</v>
      </c>
    </row>
    <row r="199" spans="1:11" x14ac:dyDescent="0.25">
      <c r="A199" s="118" t="s">
        <v>179</v>
      </c>
      <c r="B199" s="118" t="s">
        <v>770</v>
      </c>
      <c r="C199" s="118">
        <v>0</v>
      </c>
      <c r="D199" s="118" t="s">
        <v>572</v>
      </c>
      <c r="E199" s="120">
        <v>59.47</v>
      </c>
      <c r="F199" s="118" t="s">
        <v>573</v>
      </c>
      <c r="G199" s="120">
        <v>59.294199999999996</v>
      </c>
      <c r="H199" s="118" t="s">
        <v>572</v>
      </c>
      <c r="I199" s="120">
        <v>59.47</v>
      </c>
      <c r="J199" s="118">
        <v>0</v>
      </c>
      <c r="K199" s="120">
        <v>59.47</v>
      </c>
    </row>
    <row r="200" spans="1:11" x14ac:dyDescent="0.25">
      <c r="A200" s="118" t="s">
        <v>180</v>
      </c>
      <c r="B200" s="118" t="s">
        <v>771</v>
      </c>
      <c r="C200" s="118">
        <v>0</v>
      </c>
      <c r="D200" s="118" t="s">
        <v>572</v>
      </c>
      <c r="E200" s="118">
        <v>247.2466</v>
      </c>
      <c r="F200" s="118" t="s">
        <v>573</v>
      </c>
      <c r="G200" s="118">
        <v>241.23849999999999</v>
      </c>
      <c r="H200" s="118" t="s">
        <v>572</v>
      </c>
      <c r="I200" s="118">
        <v>253.80189999999999</v>
      </c>
      <c r="J200" s="118">
        <v>0</v>
      </c>
      <c r="K200" s="118">
        <v>253.80189999999999</v>
      </c>
    </row>
    <row r="201" spans="1:11" x14ac:dyDescent="0.25">
      <c r="A201" s="118" t="s">
        <v>181</v>
      </c>
      <c r="B201" s="118" t="s">
        <v>772</v>
      </c>
      <c r="C201" s="118">
        <v>0</v>
      </c>
      <c r="D201" s="118" t="s">
        <v>572</v>
      </c>
      <c r="E201" s="118">
        <v>256.0478</v>
      </c>
      <c r="F201" s="118" t="s">
        <v>572</v>
      </c>
      <c r="G201" s="120">
        <v>268.78590000000003</v>
      </c>
      <c r="H201" s="118" t="s">
        <v>573</v>
      </c>
      <c r="I201" s="118">
        <v>268.78590000000003</v>
      </c>
      <c r="J201" s="118">
        <v>0</v>
      </c>
      <c r="K201" s="118">
        <v>268.78590000000003</v>
      </c>
    </row>
    <row r="202" spans="1:11" x14ac:dyDescent="0.25">
      <c r="A202" s="118" t="s">
        <v>182</v>
      </c>
      <c r="B202" s="118" t="s">
        <v>773</v>
      </c>
      <c r="C202" s="118">
        <v>0</v>
      </c>
      <c r="D202" s="118" t="s">
        <v>572</v>
      </c>
      <c r="E202" s="118">
        <v>390.28550000000001</v>
      </c>
      <c r="F202" s="118" t="s">
        <v>572</v>
      </c>
      <c r="G202" s="118">
        <v>402.91860000000003</v>
      </c>
      <c r="H202" s="118" t="s">
        <v>573</v>
      </c>
      <c r="I202" s="118">
        <v>422.36110000000002</v>
      </c>
      <c r="J202" s="118">
        <v>11.6509</v>
      </c>
      <c r="K202" s="118">
        <v>434.012</v>
      </c>
    </row>
    <row r="203" spans="1:11" x14ac:dyDescent="0.25">
      <c r="A203" s="118" t="s">
        <v>183</v>
      </c>
      <c r="B203" s="118" t="s">
        <v>774</v>
      </c>
      <c r="C203" s="118">
        <v>0</v>
      </c>
      <c r="D203" s="118" t="s">
        <v>572</v>
      </c>
      <c r="E203" s="118">
        <v>615.99609999999996</v>
      </c>
      <c r="F203" s="118" t="s">
        <v>573</v>
      </c>
      <c r="G203" s="118">
        <v>602.5874</v>
      </c>
      <c r="H203" s="118" t="s">
        <v>572</v>
      </c>
      <c r="I203" s="118">
        <v>605.01089999999999</v>
      </c>
      <c r="J203" s="118">
        <v>8.0542999999999996</v>
      </c>
      <c r="K203" s="118">
        <v>613.0652</v>
      </c>
    </row>
    <row r="204" spans="1:11" x14ac:dyDescent="0.25">
      <c r="A204" s="118" t="s">
        <v>184</v>
      </c>
      <c r="B204" s="118" t="s">
        <v>775</v>
      </c>
      <c r="C204" s="118">
        <v>0</v>
      </c>
      <c r="D204" s="118" t="s">
        <v>572</v>
      </c>
      <c r="E204" s="120">
        <v>271.39530000000002</v>
      </c>
      <c r="F204" s="118" t="s">
        <v>572</v>
      </c>
      <c r="G204" s="120">
        <v>290.40789999999998</v>
      </c>
      <c r="H204" s="118" t="s">
        <v>573</v>
      </c>
      <c r="I204" s="120">
        <v>314.40350000000001</v>
      </c>
      <c r="J204" s="118">
        <v>0</v>
      </c>
      <c r="K204" s="120">
        <v>314.40350000000001</v>
      </c>
    </row>
    <row r="205" spans="1:11" x14ac:dyDescent="0.25">
      <c r="A205" s="118" t="s">
        <v>526</v>
      </c>
      <c r="B205" s="118" t="s">
        <v>776</v>
      </c>
      <c r="C205" s="118">
        <v>0</v>
      </c>
      <c r="D205" s="118" t="s">
        <v>572</v>
      </c>
      <c r="E205" s="118">
        <v>292.5385</v>
      </c>
      <c r="F205" s="118" t="s">
        <v>572</v>
      </c>
      <c r="G205" s="118">
        <v>301.6497</v>
      </c>
      <c r="H205" s="118" t="s">
        <v>573</v>
      </c>
      <c r="I205" s="118">
        <v>290.29199999999997</v>
      </c>
      <c r="J205" s="118">
        <v>13.6442</v>
      </c>
      <c r="K205" s="118">
        <v>303.93619999999999</v>
      </c>
    </row>
    <row r="206" spans="1:11" x14ac:dyDescent="0.25">
      <c r="A206" s="118" t="s">
        <v>185</v>
      </c>
      <c r="B206" s="118" t="s">
        <v>777</v>
      </c>
      <c r="C206" s="118">
        <v>0</v>
      </c>
      <c r="D206" s="118" t="s">
        <v>572</v>
      </c>
      <c r="E206" s="120">
        <v>1287.0107</v>
      </c>
      <c r="F206" s="118" t="s">
        <v>572</v>
      </c>
      <c r="G206" s="120">
        <v>1301.0001</v>
      </c>
      <c r="H206" s="118" t="s">
        <v>573</v>
      </c>
      <c r="I206" s="120">
        <v>1275.4208000000001</v>
      </c>
      <c r="J206" s="118">
        <v>48.783000000000001</v>
      </c>
      <c r="K206" s="120">
        <v>1324.2038</v>
      </c>
    </row>
    <row r="207" spans="1:11" x14ac:dyDescent="0.25">
      <c r="A207" s="118" t="s">
        <v>186</v>
      </c>
      <c r="B207" s="118" t="s">
        <v>778</v>
      </c>
      <c r="C207" s="118">
        <v>0</v>
      </c>
      <c r="D207" s="118" t="s">
        <v>572</v>
      </c>
      <c r="E207" s="120">
        <v>1247.3422</v>
      </c>
      <c r="F207" s="118" t="s">
        <v>572</v>
      </c>
      <c r="G207" s="120">
        <v>1312.2065</v>
      </c>
      <c r="H207" s="118" t="s">
        <v>573</v>
      </c>
      <c r="I207" s="120">
        <v>1308.6283000000001</v>
      </c>
      <c r="J207" s="118">
        <v>33.994700000000002</v>
      </c>
      <c r="K207" s="120">
        <v>1342.623</v>
      </c>
    </row>
    <row r="208" spans="1:11" x14ac:dyDescent="0.25">
      <c r="A208" s="118" t="s">
        <v>527</v>
      </c>
      <c r="B208" s="118" t="s">
        <v>779</v>
      </c>
      <c r="C208" s="118">
        <v>0</v>
      </c>
      <c r="D208" s="118" t="s">
        <v>572</v>
      </c>
      <c r="E208" s="120">
        <v>499.29320000000001</v>
      </c>
      <c r="F208" s="118" t="s">
        <v>572</v>
      </c>
      <c r="G208" s="120">
        <v>501.84750000000003</v>
      </c>
      <c r="H208" s="118" t="s">
        <v>573</v>
      </c>
      <c r="I208" s="120">
        <v>561.35180000000003</v>
      </c>
      <c r="J208" s="118">
        <v>15.908799999999999</v>
      </c>
      <c r="K208" s="120">
        <v>577.26059999999995</v>
      </c>
    </row>
    <row r="209" spans="1:11" x14ac:dyDescent="0.25">
      <c r="A209" s="118" t="s">
        <v>187</v>
      </c>
      <c r="B209" s="118" t="s">
        <v>780</v>
      </c>
      <c r="C209" s="118">
        <v>0</v>
      </c>
      <c r="D209" s="118" t="s">
        <v>572</v>
      </c>
      <c r="E209" s="118">
        <v>2288.7186999999999</v>
      </c>
      <c r="F209" s="118" t="s">
        <v>573</v>
      </c>
      <c r="G209" s="118">
        <v>2181.2154</v>
      </c>
      <c r="H209" s="118" t="s">
        <v>572</v>
      </c>
      <c r="I209" s="118">
        <v>2177.6381999999999</v>
      </c>
      <c r="J209" s="118">
        <v>103.39109999999999</v>
      </c>
      <c r="K209" s="118">
        <v>2281.0293000000001</v>
      </c>
    </row>
    <row r="210" spans="1:11" x14ac:dyDescent="0.25">
      <c r="A210" s="118" t="s">
        <v>528</v>
      </c>
      <c r="B210" s="118" t="s">
        <v>781</v>
      </c>
      <c r="C210" s="118">
        <v>0</v>
      </c>
      <c r="D210" s="118" t="s">
        <v>572</v>
      </c>
      <c r="E210" s="118">
        <v>331.54730000000001</v>
      </c>
      <c r="F210" s="118" t="s">
        <v>573</v>
      </c>
      <c r="G210" s="118">
        <v>318.33499999999998</v>
      </c>
      <c r="H210" s="118" t="s">
        <v>572</v>
      </c>
      <c r="I210" s="118">
        <v>331.54730000000001</v>
      </c>
      <c r="J210" s="118">
        <v>0</v>
      </c>
      <c r="K210" s="118">
        <v>331.54730000000001</v>
      </c>
    </row>
    <row r="211" spans="1:11" x14ac:dyDescent="0.25">
      <c r="A211" s="118" t="s">
        <v>529</v>
      </c>
      <c r="B211" s="118" t="s">
        <v>782</v>
      </c>
      <c r="C211" s="118">
        <v>0</v>
      </c>
      <c r="D211" s="118" t="s">
        <v>572</v>
      </c>
      <c r="E211" s="118">
        <v>254.4649</v>
      </c>
      <c r="F211" s="118" t="s">
        <v>572</v>
      </c>
      <c r="G211" s="118">
        <v>291.7133</v>
      </c>
      <c r="H211" s="118" t="s">
        <v>573</v>
      </c>
      <c r="I211" s="118">
        <v>311.97399999999999</v>
      </c>
      <c r="J211" s="118">
        <v>5.4038000000000004</v>
      </c>
      <c r="K211" s="118">
        <v>317.37779999999998</v>
      </c>
    </row>
    <row r="212" spans="1:11" x14ac:dyDescent="0.25">
      <c r="A212" s="118" t="s">
        <v>530</v>
      </c>
      <c r="B212" s="118" t="s">
        <v>783</v>
      </c>
      <c r="C212" s="118">
        <v>0</v>
      </c>
      <c r="D212" s="118" t="s">
        <v>572</v>
      </c>
      <c r="E212" s="118">
        <v>683.73919999999998</v>
      </c>
      <c r="F212" s="118" t="s">
        <v>572</v>
      </c>
      <c r="G212" s="118">
        <v>717.18119999999999</v>
      </c>
      <c r="H212" s="118" t="s">
        <v>573</v>
      </c>
      <c r="I212" s="118">
        <v>689.03330000000005</v>
      </c>
      <c r="J212" s="118">
        <v>17.818300000000001</v>
      </c>
      <c r="K212" s="118">
        <v>706.85159999999996</v>
      </c>
    </row>
    <row r="213" spans="1:11" x14ac:dyDescent="0.25">
      <c r="A213" s="118" t="s">
        <v>188</v>
      </c>
      <c r="B213" s="118" t="s">
        <v>784</v>
      </c>
      <c r="C213" s="118">
        <v>0</v>
      </c>
      <c r="D213" s="118" t="s">
        <v>572</v>
      </c>
      <c r="E213" s="118">
        <v>325.28280000000001</v>
      </c>
      <c r="F213" s="118" t="s">
        <v>572</v>
      </c>
      <c r="G213" s="118">
        <v>331.28160000000003</v>
      </c>
      <c r="H213" s="118" t="s">
        <v>573</v>
      </c>
      <c r="I213" s="118">
        <v>331.28160000000003</v>
      </c>
      <c r="J213" s="118">
        <v>0</v>
      </c>
      <c r="K213" s="118">
        <v>331.28160000000003</v>
      </c>
    </row>
    <row r="214" spans="1:11" x14ac:dyDescent="0.25">
      <c r="A214" s="118" t="s">
        <v>189</v>
      </c>
      <c r="B214" s="118" t="s">
        <v>785</v>
      </c>
      <c r="C214" s="118">
        <v>0</v>
      </c>
      <c r="D214" s="118" t="s">
        <v>572</v>
      </c>
      <c r="E214" s="120">
        <v>989.87480000000005</v>
      </c>
      <c r="F214" s="118" t="s">
        <v>572</v>
      </c>
      <c r="G214" s="120">
        <v>1016.5257</v>
      </c>
      <c r="H214" s="118" t="s">
        <v>573</v>
      </c>
      <c r="I214" s="120">
        <v>980.53539999999998</v>
      </c>
      <c r="J214" s="118">
        <v>44.0306</v>
      </c>
      <c r="K214" s="120">
        <v>1024.566</v>
      </c>
    </row>
    <row r="215" spans="1:11" x14ac:dyDescent="0.25">
      <c r="A215" s="118" t="s">
        <v>531</v>
      </c>
      <c r="B215" s="118" t="s">
        <v>786</v>
      </c>
      <c r="C215" s="118">
        <v>0</v>
      </c>
      <c r="D215" s="118" t="s">
        <v>572</v>
      </c>
      <c r="E215" s="120">
        <v>151.0411</v>
      </c>
      <c r="F215" s="118" t="s">
        <v>572</v>
      </c>
      <c r="G215" s="120">
        <v>153.51849999999999</v>
      </c>
      <c r="H215" s="118" t="s">
        <v>573</v>
      </c>
      <c r="I215" s="120">
        <v>159.89320000000001</v>
      </c>
      <c r="J215" s="118">
        <v>2.8831000000000002</v>
      </c>
      <c r="K215" s="120">
        <v>162.77629999999999</v>
      </c>
    </row>
    <row r="216" spans="1:11" x14ac:dyDescent="0.25">
      <c r="A216" s="118" t="s">
        <v>190</v>
      </c>
      <c r="B216" s="118" t="s">
        <v>787</v>
      </c>
      <c r="C216" s="118">
        <v>0</v>
      </c>
      <c r="D216" s="118" t="s">
        <v>572</v>
      </c>
      <c r="E216" s="118">
        <v>353.09750000000003</v>
      </c>
      <c r="F216" s="118" t="s">
        <v>573</v>
      </c>
      <c r="G216" s="118">
        <v>340.30189999999999</v>
      </c>
      <c r="H216" s="118" t="s">
        <v>572</v>
      </c>
      <c r="I216" s="118">
        <v>359.63279999999997</v>
      </c>
      <c r="J216" s="118">
        <v>0</v>
      </c>
      <c r="K216" s="118">
        <v>359.63279999999997</v>
      </c>
    </row>
    <row r="217" spans="1:11" x14ac:dyDescent="0.25">
      <c r="A217" s="118" t="s">
        <v>191</v>
      </c>
      <c r="B217" s="118" t="s">
        <v>788</v>
      </c>
      <c r="C217" s="118">
        <v>0</v>
      </c>
      <c r="D217" s="118" t="s">
        <v>572</v>
      </c>
      <c r="E217" s="118">
        <v>4551.9835999999996</v>
      </c>
      <c r="F217" s="118" t="s">
        <v>573</v>
      </c>
      <c r="G217" s="118">
        <v>4487.9822999999997</v>
      </c>
      <c r="H217" s="118" t="s">
        <v>572</v>
      </c>
      <c r="I217" s="118">
        <v>4703.8666000000003</v>
      </c>
      <c r="J217" s="118">
        <v>162.74719999999999</v>
      </c>
      <c r="K217" s="118">
        <v>4866.6138000000001</v>
      </c>
    </row>
    <row r="218" spans="1:11" x14ac:dyDescent="0.25">
      <c r="A218" s="118" t="s">
        <v>192</v>
      </c>
      <c r="B218" s="118" t="s">
        <v>789</v>
      </c>
      <c r="C218" s="120">
        <v>0</v>
      </c>
      <c r="D218" s="118" t="s">
        <v>572</v>
      </c>
      <c r="E218" s="118">
        <v>13659.375700000001</v>
      </c>
      <c r="F218" s="118" t="s">
        <v>572</v>
      </c>
      <c r="G218" s="118">
        <v>13868.3033</v>
      </c>
      <c r="H218" s="118" t="s">
        <v>573</v>
      </c>
      <c r="I218" s="120">
        <v>13704.669599999999</v>
      </c>
      <c r="J218" s="118">
        <v>331</v>
      </c>
      <c r="K218" s="120">
        <v>14035.669599999999</v>
      </c>
    </row>
    <row r="219" spans="1:11" x14ac:dyDescent="0.25">
      <c r="A219" s="118" t="s">
        <v>193</v>
      </c>
      <c r="B219" s="118" t="s">
        <v>790</v>
      </c>
      <c r="C219" s="118">
        <v>0</v>
      </c>
      <c r="D219" s="118" t="s">
        <v>572</v>
      </c>
      <c r="E219" s="118">
        <v>4168.3563999999997</v>
      </c>
      <c r="F219" s="118" t="s">
        <v>572</v>
      </c>
      <c r="G219" s="118">
        <v>4209.8071</v>
      </c>
      <c r="H219" s="118" t="s">
        <v>573</v>
      </c>
      <c r="I219" s="118">
        <v>4132.9714000000004</v>
      </c>
      <c r="J219" s="118">
        <v>123.91589999999999</v>
      </c>
      <c r="K219" s="118">
        <v>4256.8873000000003</v>
      </c>
    </row>
    <row r="220" spans="1:11" x14ac:dyDescent="0.25">
      <c r="A220" s="118" t="s">
        <v>194</v>
      </c>
      <c r="B220" s="118" t="s">
        <v>791</v>
      </c>
      <c r="C220" s="118">
        <v>0</v>
      </c>
      <c r="D220" s="118" t="s">
        <v>572</v>
      </c>
      <c r="E220" s="118">
        <v>1802.0414000000001</v>
      </c>
      <c r="F220" s="118" t="s">
        <v>573</v>
      </c>
      <c r="G220" s="118">
        <v>1799.6917000000001</v>
      </c>
      <c r="H220" s="118" t="s">
        <v>572</v>
      </c>
      <c r="I220" s="118">
        <v>1859.1018999999999</v>
      </c>
      <c r="J220" s="118">
        <v>23.5184</v>
      </c>
      <c r="K220" s="118">
        <v>1882.6203</v>
      </c>
    </row>
    <row r="221" spans="1:11" x14ac:dyDescent="0.25">
      <c r="A221" s="118" t="s">
        <v>195</v>
      </c>
      <c r="B221" s="118" t="s">
        <v>792</v>
      </c>
      <c r="C221" s="118">
        <v>0</v>
      </c>
      <c r="D221" s="118" t="s">
        <v>572</v>
      </c>
      <c r="E221" s="118">
        <v>16518.5497</v>
      </c>
      <c r="F221" s="118" t="s">
        <v>572</v>
      </c>
      <c r="G221" s="118">
        <v>16646.694299999999</v>
      </c>
      <c r="H221" s="118" t="s">
        <v>573</v>
      </c>
      <c r="I221" s="118">
        <v>16872.826400000002</v>
      </c>
      <c r="J221" s="118">
        <v>380.60399999999998</v>
      </c>
      <c r="K221" s="118">
        <v>17253.430400000001</v>
      </c>
    </row>
    <row r="222" spans="1:11" x14ac:dyDescent="0.25">
      <c r="A222" s="118" t="s">
        <v>196</v>
      </c>
      <c r="B222" s="118" t="s">
        <v>793</v>
      </c>
      <c r="C222" s="118">
        <v>0</v>
      </c>
      <c r="D222" s="118" t="s">
        <v>572</v>
      </c>
      <c r="E222" s="120">
        <v>5247.6562999999996</v>
      </c>
      <c r="F222" s="118" t="s">
        <v>572</v>
      </c>
      <c r="G222" s="120">
        <v>5268.0915000000005</v>
      </c>
      <c r="H222" s="118" t="s">
        <v>573</v>
      </c>
      <c r="I222" s="120">
        <v>5792.9402</v>
      </c>
      <c r="J222" s="118">
        <v>2.1113</v>
      </c>
      <c r="K222" s="120">
        <v>5795.0514999999996</v>
      </c>
    </row>
    <row r="223" spans="1:11" x14ac:dyDescent="0.25">
      <c r="A223" s="118" t="s">
        <v>197</v>
      </c>
      <c r="B223" s="118" t="s">
        <v>794</v>
      </c>
      <c r="C223" s="118">
        <v>0</v>
      </c>
      <c r="D223" s="118" t="s">
        <v>572</v>
      </c>
      <c r="E223" s="118">
        <v>8264.6422999999995</v>
      </c>
      <c r="F223" s="118" t="s">
        <v>573</v>
      </c>
      <c r="G223" s="118">
        <v>8221.4153000000006</v>
      </c>
      <c r="H223" s="118" t="s">
        <v>572</v>
      </c>
      <c r="I223" s="118">
        <v>8748.2099999999991</v>
      </c>
      <c r="J223" s="118">
        <v>321.6832</v>
      </c>
      <c r="K223" s="118">
        <v>9069.8932000000004</v>
      </c>
    </row>
    <row r="224" spans="1:11" x14ac:dyDescent="0.25">
      <c r="A224" s="118" t="s">
        <v>198</v>
      </c>
      <c r="B224" s="118" t="s">
        <v>795</v>
      </c>
      <c r="C224" s="118">
        <v>0</v>
      </c>
      <c r="D224" s="118" t="s">
        <v>572</v>
      </c>
      <c r="E224" s="118">
        <v>3734.5077999999999</v>
      </c>
      <c r="F224" s="118" t="s">
        <v>573</v>
      </c>
      <c r="G224" s="118">
        <v>3667.0457000000001</v>
      </c>
      <c r="H224" s="118" t="s">
        <v>572</v>
      </c>
      <c r="I224" s="118">
        <v>4385.1734999999999</v>
      </c>
      <c r="J224" s="118">
        <v>84.645499999999998</v>
      </c>
      <c r="K224" s="118">
        <v>4469.8190000000004</v>
      </c>
    </row>
    <row r="225" spans="1:11" x14ac:dyDescent="0.25">
      <c r="A225" s="118" t="s">
        <v>199</v>
      </c>
      <c r="B225" s="118" t="s">
        <v>796</v>
      </c>
      <c r="C225" s="118">
        <v>0</v>
      </c>
      <c r="D225" s="118" t="s">
        <v>572</v>
      </c>
      <c r="E225" s="118">
        <v>633.6576</v>
      </c>
      <c r="F225" s="118" t="s">
        <v>572</v>
      </c>
      <c r="G225" s="118">
        <v>637.98310000000004</v>
      </c>
      <c r="H225" s="118" t="s">
        <v>573</v>
      </c>
      <c r="I225" s="118">
        <v>637.07820000000004</v>
      </c>
      <c r="J225" s="118">
        <v>16.7395</v>
      </c>
      <c r="K225" s="118">
        <v>653.81769999999995</v>
      </c>
    </row>
    <row r="226" spans="1:11" x14ac:dyDescent="0.25">
      <c r="A226" s="118" t="s">
        <v>200</v>
      </c>
      <c r="B226" s="118" t="s">
        <v>797</v>
      </c>
      <c r="C226" s="118">
        <v>0</v>
      </c>
      <c r="D226" s="118" t="s">
        <v>572</v>
      </c>
      <c r="E226" s="118">
        <v>14450.2827</v>
      </c>
      <c r="F226" s="118" t="s">
        <v>573</v>
      </c>
      <c r="G226" s="118">
        <v>14015.688899999999</v>
      </c>
      <c r="H226" s="118" t="s">
        <v>572</v>
      </c>
      <c r="I226" s="118">
        <v>15016.705400000001</v>
      </c>
      <c r="J226" s="118">
        <v>356.40600000000001</v>
      </c>
      <c r="K226" s="118">
        <v>15373.1114</v>
      </c>
    </row>
    <row r="227" spans="1:11" x14ac:dyDescent="0.25">
      <c r="A227" s="118" t="s">
        <v>201</v>
      </c>
      <c r="B227" s="118" t="s">
        <v>798</v>
      </c>
      <c r="C227" s="118">
        <v>0</v>
      </c>
      <c r="D227" s="118" t="s">
        <v>572</v>
      </c>
      <c r="E227" s="118">
        <v>16058.2165</v>
      </c>
      <c r="F227" s="118" t="s">
        <v>573</v>
      </c>
      <c r="G227" s="118">
        <v>15467.0825</v>
      </c>
      <c r="H227" s="118" t="s">
        <v>572</v>
      </c>
      <c r="I227" s="118">
        <v>17025.277900000001</v>
      </c>
      <c r="J227" s="118">
        <v>382.1259</v>
      </c>
      <c r="K227" s="118">
        <v>17407.4038</v>
      </c>
    </row>
    <row r="228" spans="1:11" x14ac:dyDescent="0.25">
      <c r="A228" s="118" t="s">
        <v>202</v>
      </c>
      <c r="B228" s="118" t="s">
        <v>799</v>
      </c>
      <c r="C228" s="118">
        <v>0</v>
      </c>
      <c r="D228" s="118" t="s">
        <v>572</v>
      </c>
      <c r="E228" s="118">
        <v>2466.4690000000001</v>
      </c>
      <c r="F228" s="118" t="s">
        <v>572</v>
      </c>
      <c r="G228" s="118">
        <v>2621.1704</v>
      </c>
      <c r="H228" s="118" t="s">
        <v>573</v>
      </c>
      <c r="I228" s="118">
        <v>2720.3715999999999</v>
      </c>
      <c r="J228" s="118">
        <v>19.175699999999999</v>
      </c>
      <c r="K228" s="118">
        <v>2739.5473000000002</v>
      </c>
    </row>
    <row r="229" spans="1:11" x14ac:dyDescent="0.25">
      <c r="A229" s="118" t="s">
        <v>203</v>
      </c>
      <c r="B229" s="118" t="s">
        <v>800</v>
      </c>
      <c r="C229" s="120">
        <v>0</v>
      </c>
      <c r="D229" s="118" t="s">
        <v>572</v>
      </c>
      <c r="E229" s="118">
        <v>1177.7797</v>
      </c>
      <c r="F229" s="118" t="s">
        <v>572</v>
      </c>
      <c r="G229" s="118">
        <v>1161.0075999999999</v>
      </c>
      <c r="H229" s="118" t="s">
        <v>573</v>
      </c>
      <c r="I229" s="120">
        <v>1134.0698</v>
      </c>
      <c r="J229" s="118">
        <v>61.0807</v>
      </c>
      <c r="K229" s="120">
        <v>1195.1505</v>
      </c>
    </row>
    <row r="230" spans="1:11" x14ac:dyDescent="0.25">
      <c r="A230" s="118" t="s">
        <v>204</v>
      </c>
      <c r="B230" s="118" t="s">
        <v>1227</v>
      </c>
      <c r="C230" s="118">
        <v>0</v>
      </c>
      <c r="D230" s="118" t="s">
        <v>572</v>
      </c>
      <c r="E230" s="118">
        <v>2277.1395000000002</v>
      </c>
      <c r="F230" s="118" t="s">
        <v>573</v>
      </c>
      <c r="G230" s="118">
        <v>2175.8166000000001</v>
      </c>
      <c r="H230" s="118" t="s">
        <v>572</v>
      </c>
      <c r="I230" s="118">
        <v>2196.5194999999999</v>
      </c>
      <c r="J230" s="118">
        <v>110.5252</v>
      </c>
      <c r="K230" s="118">
        <v>2307.0446999999999</v>
      </c>
    </row>
    <row r="231" spans="1:11" x14ac:dyDescent="0.25">
      <c r="A231" s="118" t="s">
        <v>205</v>
      </c>
      <c r="B231" s="118" t="s">
        <v>802</v>
      </c>
      <c r="C231" s="118">
        <v>0</v>
      </c>
      <c r="D231" s="118" t="s">
        <v>572</v>
      </c>
      <c r="E231" s="120">
        <v>864.94039999999995</v>
      </c>
      <c r="F231" s="118" t="s">
        <v>572</v>
      </c>
      <c r="G231" s="120">
        <v>948.65060000000005</v>
      </c>
      <c r="H231" s="118" t="s">
        <v>573</v>
      </c>
      <c r="I231" s="120">
        <v>928.00699999999995</v>
      </c>
      <c r="J231" s="118">
        <v>2.7197</v>
      </c>
      <c r="K231" s="120">
        <v>930.72670000000005</v>
      </c>
    </row>
    <row r="232" spans="1:11" x14ac:dyDescent="0.25">
      <c r="A232" s="118" t="s">
        <v>206</v>
      </c>
      <c r="B232" s="118" t="s">
        <v>1184</v>
      </c>
      <c r="C232" s="118">
        <v>0</v>
      </c>
      <c r="D232" s="118" t="s">
        <v>572</v>
      </c>
      <c r="E232" s="120">
        <v>256.15109999999999</v>
      </c>
      <c r="F232" s="118" t="s">
        <v>573</v>
      </c>
      <c r="G232" s="120">
        <v>256.875</v>
      </c>
      <c r="H232" s="118" t="s">
        <v>572</v>
      </c>
      <c r="I232" s="120">
        <v>222.45060000000001</v>
      </c>
      <c r="J232" s="118">
        <v>0</v>
      </c>
      <c r="K232" s="120">
        <v>222.45060000000001</v>
      </c>
    </row>
    <row r="233" spans="1:11" x14ac:dyDescent="0.25">
      <c r="A233" s="118" t="s">
        <v>207</v>
      </c>
      <c r="B233" s="118" t="s">
        <v>804</v>
      </c>
      <c r="C233" s="118">
        <v>0</v>
      </c>
      <c r="D233" s="118" t="s">
        <v>572</v>
      </c>
      <c r="E233" s="118">
        <v>536.9316</v>
      </c>
      <c r="F233" s="118" t="s">
        <v>572</v>
      </c>
      <c r="G233" s="118">
        <v>589.23839999999996</v>
      </c>
      <c r="H233" s="118" t="s">
        <v>573</v>
      </c>
      <c r="I233" s="118">
        <v>567.19100000000003</v>
      </c>
      <c r="J233" s="118">
        <v>21.309899999999999</v>
      </c>
      <c r="K233" s="118">
        <v>588.5009</v>
      </c>
    </row>
    <row r="234" spans="1:11" x14ac:dyDescent="0.25">
      <c r="A234" s="118" t="s">
        <v>208</v>
      </c>
      <c r="B234" s="118" t="s">
        <v>805</v>
      </c>
      <c r="C234" s="118">
        <v>0</v>
      </c>
      <c r="D234" s="118" t="s">
        <v>572</v>
      </c>
      <c r="E234" s="120">
        <v>381.65769999999998</v>
      </c>
      <c r="F234" s="118" t="s">
        <v>572</v>
      </c>
      <c r="G234" s="120">
        <v>402.64690000000002</v>
      </c>
      <c r="H234" s="118" t="s">
        <v>573</v>
      </c>
      <c r="I234" s="120">
        <v>384.26560000000001</v>
      </c>
      <c r="J234" s="118">
        <v>17.275700000000001</v>
      </c>
      <c r="K234" s="120">
        <v>401.54129999999998</v>
      </c>
    </row>
    <row r="235" spans="1:11" x14ac:dyDescent="0.25">
      <c r="A235" s="118" t="s">
        <v>210</v>
      </c>
      <c r="B235" s="118" t="s">
        <v>1228</v>
      </c>
      <c r="C235" s="118">
        <v>896.48239999999998</v>
      </c>
      <c r="D235" s="118" t="s">
        <v>572</v>
      </c>
      <c r="E235" s="118">
        <v>918.69619999999998</v>
      </c>
      <c r="F235" s="118" t="s">
        <v>572</v>
      </c>
      <c r="G235" s="118">
        <v>922.44780000000003</v>
      </c>
      <c r="H235" s="118" t="s">
        <v>573</v>
      </c>
      <c r="I235" s="118">
        <v>900.55669999999998</v>
      </c>
      <c r="J235" s="118">
        <v>12.2271</v>
      </c>
      <c r="K235" s="118">
        <v>912.78380000000004</v>
      </c>
    </row>
    <row r="236" spans="1:11" x14ac:dyDescent="0.25">
      <c r="A236" s="118" t="s">
        <v>211</v>
      </c>
      <c r="B236" s="118" t="s">
        <v>808</v>
      </c>
      <c r="C236" s="118">
        <v>0</v>
      </c>
      <c r="D236" s="118" t="s">
        <v>572</v>
      </c>
      <c r="E236" s="118">
        <v>156.2645</v>
      </c>
      <c r="F236" s="118" t="s">
        <v>572</v>
      </c>
      <c r="G236" s="118">
        <v>149.1977</v>
      </c>
      <c r="H236" s="118" t="s">
        <v>573</v>
      </c>
      <c r="I236" s="118">
        <v>149.1977</v>
      </c>
      <c r="J236" s="118">
        <v>14.415699999999999</v>
      </c>
      <c r="K236" s="118">
        <v>163.61340000000001</v>
      </c>
    </row>
    <row r="237" spans="1:11" x14ac:dyDescent="0.25">
      <c r="A237" s="118" t="s">
        <v>212</v>
      </c>
      <c r="B237" s="118" t="s">
        <v>809</v>
      </c>
      <c r="C237" s="118">
        <v>1362.7068999999999</v>
      </c>
      <c r="D237" s="118" t="s">
        <v>573</v>
      </c>
      <c r="E237" s="118">
        <v>1311.2389000000001</v>
      </c>
      <c r="F237" s="118" t="s">
        <v>572</v>
      </c>
      <c r="G237" s="118">
        <v>1263.6459</v>
      </c>
      <c r="H237" s="118" t="s">
        <v>572</v>
      </c>
      <c r="I237" s="118">
        <v>1256.6837</v>
      </c>
      <c r="J237" s="118">
        <v>106.0232</v>
      </c>
      <c r="K237" s="118">
        <v>1362.7068999999999</v>
      </c>
    </row>
    <row r="238" spans="1:11" x14ac:dyDescent="0.25">
      <c r="A238" s="118" t="s">
        <v>213</v>
      </c>
      <c r="B238" s="118" t="s">
        <v>810</v>
      </c>
      <c r="C238" s="118">
        <v>546.56569999999999</v>
      </c>
      <c r="D238" s="118" t="s">
        <v>572</v>
      </c>
      <c r="E238" s="118">
        <v>557.54589999999996</v>
      </c>
      <c r="F238" s="118" t="s">
        <v>573</v>
      </c>
      <c r="G238" s="118">
        <v>511.95139999999998</v>
      </c>
      <c r="H238" s="118" t="s">
        <v>572</v>
      </c>
      <c r="I238" s="118">
        <v>557.54589999999996</v>
      </c>
      <c r="J238" s="118">
        <v>0</v>
      </c>
      <c r="K238" s="118">
        <v>557.54589999999996</v>
      </c>
    </row>
    <row r="239" spans="1:11" x14ac:dyDescent="0.25">
      <c r="A239" s="118" t="s">
        <v>214</v>
      </c>
      <c r="B239" s="118" t="s">
        <v>1185</v>
      </c>
      <c r="C239" s="118">
        <v>0</v>
      </c>
      <c r="D239" s="118" t="s">
        <v>572</v>
      </c>
      <c r="E239" s="118">
        <v>836.59130000000005</v>
      </c>
      <c r="F239" s="118" t="s">
        <v>573</v>
      </c>
      <c r="G239" s="118">
        <v>813.23450000000003</v>
      </c>
      <c r="H239" s="118" t="s">
        <v>572</v>
      </c>
      <c r="I239" s="118">
        <v>805.18219999999997</v>
      </c>
      <c r="J239" s="118">
        <v>28.580300000000001</v>
      </c>
      <c r="K239" s="118">
        <v>833.76250000000005</v>
      </c>
    </row>
    <row r="240" spans="1:11" x14ac:dyDescent="0.25">
      <c r="A240" s="118" t="s">
        <v>215</v>
      </c>
      <c r="B240" s="118" t="s">
        <v>812</v>
      </c>
      <c r="C240" s="118">
        <v>883.78489999999999</v>
      </c>
      <c r="D240" s="118" t="s">
        <v>573</v>
      </c>
      <c r="E240" s="118">
        <v>843.13409999999999</v>
      </c>
      <c r="F240" s="118" t="s">
        <v>572</v>
      </c>
      <c r="G240" s="118">
        <v>778.6934</v>
      </c>
      <c r="H240" s="118" t="s">
        <v>572</v>
      </c>
      <c r="I240" s="118">
        <v>881.99490000000003</v>
      </c>
      <c r="J240" s="118">
        <v>1.79</v>
      </c>
      <c r="K240" s="118">
        <v>883.78489999999999</v>
      </c>
    </row>
    <row r="241" spans="1:11" x14ac:dyDescent="0.25">
      <c r="A241" s="118" t="s">
        <v>217</v>
      </c>
      <c r="B241" s="118" t="s">
        <v>1229</v>
      </c>
      <c r="C241" s="120">
        <v>0</v>
      </c>
      <c r="D241" s="118" t="s">
        <v>572</v>
      </c>
      <c r="E241" s="120">
        <v>1965.7630999999999</v>
      </c>
      <c r="F241" s="118" t="s">
        <v>572</v>
      </c>
      <c r="G241" s="120">
        <v>2058.4657000000002</v>
      </c>
      <c r="H241" s="118" t="s">
        <v>573</v>
      </c>
      <c r="I241" s="120">
        <v>1982.2021</v>
      </c>
      <c r="J241" s="118">
        <v>78.257400000000004</v>
      </c>
      <c r="K241" s="120">
        <v>2060.4594999999999</v>
      </c>
    </row>
    <row r="242" spans="1:11" x14ac:dyDescent="0.25">
      <c r="A242" s="118" t="s">
        <v>218</v>
      </c>
      <c r="B242" s="118" t="s">
        <v>815</v>
      </c>
      <c r="C242" s="118">
        <v>184.55369999999999</v>
      </c>
      <c r="D242" s="118" t="s">
        <v>573</v>
      </c>
      <c r="E242" s="118">
        <v>152.3861</v>
      </c>
      <c r="F242" s="118" t="s">
        <v>572</v>
      </c>
      <c r="G242" s="118">
        <v>139.11519999999999</v>
      </c>
      <c r="H242" s="118" t="s">
        <v>572</v>
      </c>
      <c r="I242" s="118">
        <v>182.13159999999999</v>
      </c>
      <c r="J242" s="118">
        <v>2.4220999999999999</v>
      </c>
      <c r="K242" s="118">
        <v>184.55369999999999</v>
      </c>
    </row>
    <row r="243" spans="1:11" x14ac:dyDescent="0.25">
      <c r="A243" s="118" t="s">
        <v>219</v>
      </c>
      <c r="B243" s="118" t="s">
        <v>816</v>
      </c>
      <c r="C243" s="118">
        <v>0</v>
      </c>
      <c r="D243" s="118" t="s">
        <v>572</v>
      </c>
      <c r="E243" s="120">
        <v>966.11810000000003</v>
      </c>
      <c r="F243" s="118" t="s">
        <v>572</v>
      </c>
      <c r="G243" s="120">
        <v>1078.251</v>
      </c>
      <c r="H243" s="118" t="s">
        <v>573</v>
      </c>
      <c r="I243" s="120">
        <v>1078.251</v>
      </c>
      <c r="J243" s="118">
        <v>0</v>
      </c>
      <c r="K243" s="120">
        <v>1078.251</v>
      </c>
    </row>
    <row r="244" spans="1:11" x14ac:dyDescent="0.25">
      <c r="A244" s="118" t="s">
        <v>220</v>
      </c>
      <c r="B244" s="118" t="s">
        <v>817</v>
      </c>
      <c r="C244" s="118">
        <v>96.245900000000006</v>
      </c>
      <c r="D244" s="118" t="s">
        <v>572</v>
      </c>
      <c r="E244" s="118">
        <v>95.198999999999998</v>
      </c>
      <c r="F244" s="118" t="s">
        <v>572</v>
      </c>
      <c r="G244" s="118">
        <v>123.5855</v>
      </c>
      <c r="H244" s="118" t="s">
        <v>573</v>
      </c>
      <c r="I244" s="118">
        <v>121.76300000000001</v>
      </c>
      <c r="J244" s="118">
        <v>2.3692000000000002</v>
      </c>
      <c r="K244" s="118">
        <v>124.1322</v>
      </c>
    </row>
    <row r="245" spans="1:11" x14ac:dyDescent="0.25">
      <c r="A245" s="118" t="s">
        <v>221</v>
      </c>
      <c r="B245" s="118" t="s">
        <v>1230</v>
      </c>
      <c r="C245" s="120">
        <v>1419.2853</v>
      </c>
      <c r="D245" s="118" t="s">
        <v>572</v>
      </c>
      <c r="E245" s="120">
        <v>1361.8628000000001</v>
      </c>
      <c r="F245" s="118" t="s">
        <v>572</v>
      </c>
      <c r="G245" s="120">
        <v>1363.0807</v>
      </c>
      <c r="H245" s="118" t="s">
        <v>573</v>
      </c>
      <c r="I245" s="120">
        <v>1036.319</v>
      </c>
      <c r="J245" s="118">
        <v>402.40390000000002</v>
      </c>
      <c r="K245" s="120">
        <v>1438.7229</v>
      </c>
    </row>
    <row r="246" spans="1:11" x14ac:dyDescent="0.25">
      <c r="A246" s="118" t="s">
        <v>222</v>
      </c>
      <c r="B246" s="118" t="s">
        <v>819</v>
      </c>
      <c r="C246" s="118">
        <v>296.04309999999998</v>
      </c>
      <c r="D246" s="118" t="s">
        <v>573</v>
      </c>
      <c r="E246" s="118">
        <v>278.00049999999999</v>
      </c>
      <c r="F246" s="118" t="s">
        <v>572</v>
      </c>
      <c r="G246" s="118">
        <v>255.6498</v>
      </c>
      <c r="H246" s="118" t="s">
        <v>572</v>
      </c>
      <c r="I246" s="118">
        <v>296.04309999999998</v>
      </c>
      <c r="J246" s="118">
        <v>0</v>
      </c>
      <c r="K246" s="118">
        <v>296.04309999999998</v>
      </c>
    </row>
    <row r="247" spans="1:11" x14ac:dyDescent="0.25">
      <c r="A247" s="118" t="s">
        <v>1168</v>
      </c>
      <c r="B247" s="118" t="s">
        <v>1160</v>
      </c>
      <c r="C247" s="118">
        <v>0</v>
      </c>
      <c r="D247" s="118" t="s">
        <v>572</v>
      </c>
      <c r="E247" s="120">
        <v>403.41250000000002</v>
      </c>
      <c r="F247" s="118" t="s">
        <v>572</v>
      </c>
      <c r="G247" s="120">
        <v>479.37430000000001</v>
      </c>
      <c r="H247" s="118" t="s">
        <v>573</v>
      </c>
      <c r="I247" s="120">
        <v>458.62799999999999</v>
      </c>
      <c r="J247" s="118">
        <v>11.250400000000001</v>
      </c>
      <c r="K247" s="120">
        <v>469.8784</v>
      </c>
    </row>
    <row r="248" spans="1:11" x14ac:dyDescent="0.25">
      <c r="A248" s="118" t="s">
        <v>1253</v>
      </c>
      <c r="B248" s="118" t="s">
        <v>1256</v>
      </c>
      <c r="C248" s="118">
        <v>0</v>
      </c>
      <c r="D248" s="118" t="s">
        <v>572</v>
      </c>
      <c r="E248" s="118">
        <v>150.68889999999999</v>
      </c>
      <c r="F248" s="118" t="s">
        <v>572</v>
      </c>
      <c r="G248" s="118">
        <v>176.15639999999999</v>
      </c>
      <c r="H248" s="118" t="s">
        <v>573</v>
      </c>
      <c r="I248" s="118">
        <v>176.15639999999999</v>
      </c>
      <c r="J248" s="118">
        <v>0</v>
      </c>
      <c r="K248" s="118">
        <v>176.15639999999999</v>
      </c>
    </row>
    <row r="249" spans="1:11" x14ac:dyDescent="0.25">
      <c r="A249" s="118" t="s">
        <v>223</v>
      </c>
      <c r="B249" s="118" t="s">
        <v>820</v>
      </c>
      <c r="C249" s="118">
        <v>0</v>
      </c>
      <c r="D249" s="118" t="s">
        <v>572</v>
      </c>
      <c r="E249" s="118">
        <v>3146.5727999999999</v>
      </c>
      <c r="F249" s="118" t="s">
        <v>573</v>
      </c>
      <c r="G249" s="118">
        <v>3105.6790999999998</v>
      </c>
      <c r="H249" s="118" t="s">
        <v>572</v>
      </c>
      <c r="I249" s="118">
        <v>3086.5916999999999</v>
      </c>
      <c r="J249" s="118">
        <v>60.012099999999997</v>
      </c>
      <c r="K249" s="118">
        <v>3146.6037999999999</v>
      </c>
    </row>
    <row r="250" spans="1:11" x14ac:dyDescent="0.25">
      <c r="A250" s="118" t="s">
        <v>532</v>
      </c>
      <c r="B250" s="118" t="s">
        <v>821</v>
      </c>
      <c r="C250" s="118">
        <v>0</v>
      </c>
      <c r="D250" s="118" t="s">
        <v>572</v>
      </c>
      <c r="E250" s="118">
        <v>182.4461</v>
      </c>
      <c r="F250" s="118" t="s">
        <v>573</v>
      </c>
      <c r="G250" s="118">
        <v>181.95259999999999</v>
      </c>
      <c r="H250" s="118" t="s">
        <v>572</v>
      </c>
      <c r="I250" s="118">
        <v>204.804</v>
      </c>
      <c r="J250" s="118">
        <v>0</v>
      </c>
      <c r="K250" s="118">
        <v>204.804</v>
      </c>
    </row>
    <row r="251" spans="1:11" x14ac:dyDescent="0.25">
      <c r="A251" s="118" t="s">
        <v>224</v>
      </c>
      <c r="B251" s="118" t="s">
        <v>822</v>
      </c>
      <c r="C251" s="118">
        <v>0</v>
      </c>
      <c r="D251" s="118" t="s">
        <v>572</v>
      </c>
      <c r="E251" s="120">
        <v>474.70839999999998</v>
      </c>
      <c r="F251" s="118" t="s">
        <v>572</v>
      </c>
      <c r="G251" s="120">
        <v>494.78210000000001</v>
      </c>
      <c r="H251" s="118" t="s">
        <v>573</v>
      </c>
      <c r="I251" s="120">
        <v>494.34500000000003</v>
      </c>
      <c r="J251" s="118">
        <v>19.011600000000001</v>
      </c>
      <c r="K251" s="120">
        <v>513.35659999999996</v>
      </c>
    </row>
    <row r="252" spans="1:11" x14ac:dyDescent="0.25">
      <c r="A252" s="118" t="s">
        <v>225</v>
      </c>
      <c r="B252" s="118" t="s">
        <v>823</v>
      </c>
      <c r="C252" s="118">
        <v>0</v>
      </c>
      <c r="D252" s="118" t="s">
        <v>572</v>
      </c>
      <c r="E252" s="120">
        <v>783.87670000000003</v>
      </c>
      <c r="F252" s="118" t="s">
        <v>572</v>
      </c>
      <c r="G252" s="120">
        <v>811.36389999999994</v>
      </c>
      <c r="H252" s="118" t="s">
        <v>573</v>
      </c>
      <c r="I252" s="120">
        <v>792.12239999999997</v>
      </c>
      <c r="J252" s="118">
        <v>74.335999999999999</v>
      </c>
      <c r="K252" s="120">
        <v>866.45839999999998</v>
      </c>
    </row>
    <row r="253" spans="1:11" x14ac:dyDescent="0.25">
      <c r="A253" s="118" t="s">
        <v>226</v>
      </c>
      <c r="B253" s="118" t="s">
        <v>824</v>
      </c>
      <c r="C253" s="118">
        <v>0</v>
      </c>
      <c r="D253" s="118" t="s">
        <v>572</v>
      </c>
      <c r="E253" s="120">
        <v>5771.6797999999999</v>
      </c>
      <c r="F253" s="118" t="s">
        <v>573</v>
      </c>
      <c r="G253" s="120">
        <v>5750.8024999999998</v>
      </c>
      <c r="H253" s="118" t="s">
        <v>572</v>
      </c>
      <c r="I253" s="120">
        <v>5784.0084999999999</v>
      </c>
      <c r="J253" s="118">
        <v>145.53710000000001</v>
      </c>
      <c r="K253" s="120">
        <v>5929.5456000000004</v>
      </c>
    </row>
    <row r="254" spans="1:11" x14ac:dyDescent="0.25">
      <c r="A254" s="118" t="s">
        <v>227</v>
      </c>
      <c r="B254" s="118" t="s">
        <v>825</v>
      </c>
      <c r="C254" s="118">
        <v>0</v>
      </c>
      <c r="D254" s="118" t="s">
        <v>572</v>
      </c>
      <c r="E254" s="118">
        <v>4484.9477999999999</v>
      </c>
      <c r="F254" s="118" t="s">
        <v>572</v>
      </c>
      <c r="G254" s="120">
        <v>4486.1379999999999</v>
      </c>
      <c r="H254" s="118" t="s">
        <v>573</v>
      </c>
      <c r="I254" s="118">
        <v>4455.2165999999997</v>
      </c>
      <c r="J254" s="118">
        <v>137.65469999999999</v>
      </c>
      <c r="K254" s="120">
        <v>4592.8712999999998</v>
      </c>
    </row>
    <row r="255" spans="1:11" x14ac:dyDescent="0.25">
      <c r="A255" s="118" t="s">
        <v>228</v>
      </c>
      <c r="B255" s="118" t="s">
        <v>826</v>
      </c>
      <c r="C255" s="118">
        <v>0</v>
      </c>
      <c r="D255" s="118" t="s">
        <v>572</v>
      </c>
      <c r="E255" s="118">
        <v>7833.1166000000003</v>
      </c>
      <c r="F255" s="118" t="s">
        <v>572</v>
      </c>
      <c r="G255" s="118">
        <v>7871.9004000000004</v>
      </c>
      <c r="H255" s="118" t="s">
        <v>573</v>
      </c>
      <c r="I255" s="118">
        <v>7955.0789000000004</v>
      </c>
      <c r="J255" s="118">
        <v>245.22669999999999</v>
      </c>
      <c r="K255" s="118">
        <v>8200.3055999999997</v>
      </c>
    </row>
    <row r="256" spans="1:11" x14ac:dyDescent="0.25">
      <c r="A256" s="118" t="s">
        <v>229</v>
      </c>
      <c r="B256" s="118" t="s">
        <v>827</v>
      </c>
      <c r="C256" s="120">
        <v>0</v>
      </c>
      <c r="D256" s="118" t="s">
        <v>572</v>
      </c>
      <c r="E256" s="118">
        <v>5650.3144000000002</v>
      </c>
      <c r="F256" s="118" t="s">
        <v>572</v>
      </c>
      <c r="G256" s="118">
        <v>5809.5676999999996</v>
      </c>
      <c r="H256" s="118" t="s">
        <v>573</v>
      </c>
      <c r="I256" s="120">
        <v>5845.2611999999999</v>
      </c>
      <c r="J256" s="118">
        <v>230.59280000000001</v>
      </c>
      <c r="K256" s="120">
        <v>6075.8540000000003</v>
      </c>
    </row>
    <row r="257" spans="1:11" x14ac:dyDescent="0.25">
      <c r="A257" s="118" t="s">
        <v>230</v>
      </c>
      <c r="B257" s="118" t="s">
        <v>828</v>
      </c>
      <c r="C257" s="118">
        <v>0</v>
      </c>
      <c r="D257" s="118" t="s">
        <v>572</v>
      </c>
      <c r="E257" s="118">
        <v>699.37310000000002</v>
      </c>
      <c r="F257" s="118" t="s">
        <v>572</v>
      </c>
      <c r="G257" s="118">
        <v>688.59299999999996</v>
      </c>
      <c r="H257" s="118" t="s">
        <v>573</v>
      </c>
      <c r="I257" s="118">
        <v>604.33529999999996</v>
      </c>
      <c r="J257" s="118">
        <v>202.0454</v>
      </c>
      <c r="K257" s="118">
        <v>806.38070000000005</v>
      </c>
    </row>
    <row r="258" spans="1:11" x14ac:dyDescent="0.25">
      <c r="A258" s="118" t="s">
        <v>231</v>
      </c>
      <c r="B258" s="118" t="s">
        <v>829</v>
      </c>
      <c r="C258" s="118">
        <v>0</v>
      </c>
      <c r="D258" s="118" t="s">
        <v>572</v>
      </c>
      <c r="E258" s="120">
        <v>3150.4672999999998</v>
      </c>
      <c r="F258" s="118" t="s">
        <v>573</v>
      </c>
      <c r="G258" s="120">
        <v>3136.259</v>
      </c>
      <c r="H258" s="118" t="s">
        <v>572</v>
      </c>
      <c r="I258" s="120">
        <v>3300.3631999999998</v>
      </c>
      <c r="J258" s="118">
        <v>84.215400000000002</v>
      </c>
      <c r="K258" s="120">
        <v>3384.5785999999998</v>
      </c>
    </row>
    <row r="259" spans="1:11" x14ac:dyDescent="0.25">
      <c r="A259" s="118" t="s">
        <v>232</v>
      </c>
      <c r="B259" s="118" t="s">
        <v>830</v>
      </c>
      <c r="C259" s="118">
        <v>0</v>
      </c>
      <c r="D259" s="118" t="s">
        <v>572</v>
      </c>
      <c r="E259" s="118">
        <v>1588.0536999999999</v>
      </c>
      <c r="F259" s="118" t="s">
        <v>573</v>
      </c>
      <c r="G259" s="118">
        <v>1584.0228999999999</v>
      </c>
      <c r="H259" s="118" t="s">
        <v>572</v>
      </c>
      <c r="I259" s="118">
        <v>1554.4029</v>
      </c>
      <c r="J259" s="118">
        <v>59.180999999999997</v>
      </c>
      <c r="K259" s="118">
        <v>1613.5839000000001</v>
      </c>
    </row>
    <row r="260" spans="1:11" x14ac:dyDescent="0.25">
      <c r="A260" s="118" t="s">
        <v>233</v>
      </c>
      <c r="B260" s="118" t="s">
        <v>831</v>
      </c>
      <c r="C260" s="118">
        <v>0</v>
      </c>
      <c r="D260" s="118" t="s">
        <v>572</v>
      </c>
      <c r="E260" s="118">
        <v>3235.0904999999998</v>
      </c>
      <c r="F260" s="118" t="s">
        <v>573</v>
      </c>
      <c r="G260" s="118">
        <v>3192.3157000000001</v>
      </c>
      <c r="H260" s="118" t="s">
        <v>572</v>
      </c>
      <c r="I260" s="118">
        <v>3109.8870000000002</v>
      </c>
      <c r="J260" s="118">
        <v>127.6944</v>
      </c>
      <c r="K260" s="118">
        <v>3237.5814</v>
      </c>
    </row>
    <row r="261" spans="1:11" x14ac:dyDescent="0.25">
      <c r="A261" s="118" t="s">
        <v>234</v>
      </c>
      <c r="B261" s="118" t="s">
        <v>832</v>
      </c>
      <c r="C261" s="118">
        <v>0</v>
      </c>
      <c r="D261" s="118" t="s">
        <v>572</v>
      </c>
      <c r="E261" s="118">
        <v>952.04219999999998</v>
      </c>
      <c r="F261" s="118" t="s">
        <v>573</v>
      </c>
      <c r="G261" s="118">
        <v>945.67169999999999</v>
      </c>
      <c r="H261" s="118" t="s">
        <v>572</v>
      </c>
      <c r="I261" s="118">
        <v>951.35180000000003</v>
      </c>
      <c r="J261" s="118">
        <v>15.717000000000001</v>
      </c>
      <c r="K261" s="118">
        <v>967.06880000000001</v>
      </c>
    </row>
    <row r="262" spans="1:11" x14ac:dyDescent="0.25">
      <c r="A262" s="118" t="s">
        <v>533</v>
      </c>
      <c r="B262" s="118" t="s">
        <v>833</v>
      </c>
      <c r="C262" s="118">
        <v>0</v>
      </c>
      <c r="D262" s="118" t="s">
        <v>572</v>
      </c>
      <c r="E262" s="120">
        <v>417.22800000000001</v>
      </c>
      <c r="F262" s="118" t="s">
        <v>573</v>
      </c>
      <c r="G262" s="120">
        <v>386.77420000000001</v>
      </c>
      <c r="H262" s="118" t="s">
        <v>572</v>
      </c>
      <c r="I262" s="120">
        <v>427.71660000000003</v>
      </c>
      <c r="J262" s="118">
        <v>0</v>
      </c>
      <c r="K262" s="120">
        <v>427.71660000000003</v>
      </c>
    </row>
    <row r="263" spans="1:11" x14ac:dyDescent="0.25">
      <c r="A263" s="118" t="s">
        <v>235</v>
      </c>
      <c r="B263" s="118" t="s">
        <v>834</v>
      </c>
      <c r="C263" s="118">
        <v>0</v>
      </c>
      <c r="D263" s="118" t="s">
        <v>572</v>
      </c>
      <c r="E263" s="118">
        <v>2685.9155999999998</v>
      </c>
      <c r="F263" s="118" t="s">
        <v>572</v>
      </c>
      <c r="G263" s="118">
        <v>2672.4992999999999</v>
      </c>
      <c r="H263" s="118" t="s">
        <v>573</v>
      </c>
      <c r="I263" s="118">
        <v>2758.7384000000002</v>
      </c>
      <c r="J263" s="118">
        <v>92.126099999999994</v>
      </c>
      <c r="K263" s="118">
        <v>2850.8645000000001</v>
      </c>
    </row>
    <row r="264" spans="1:11" x14ac:dyDescent="0.25">
      <c r="A264" s="118" t="s">
        <v>236</v>
      </c>
      <c r="B264" s="118" t="s">
        <v>1279</v>
      </c>
      <c r="C264" s="118">
        <v>0</v>
      </c>
      <c r="D264" s="118" t="s">
        <v>572</v>
      </c>
      <c r="E264" s="118">
        <v>10307.6211</v>
      </c>
      <c r="F264" s="118" t="s">
        <v>572</v>
      </c>
      <c r="G264" s="118">
        <v>10492.1234</v>
      </c>
      <c r="H264" s="118" t="s">
        <v>573</v>
      </c>
      <c r="I264" s="118">
        <v>10924.197899999999</v>
      </c>
      <c r="J264" s="118">
        <v>295.28699999999998</v>
      </c>
      <c r="K264" s="118">
        <v>11219.484899999999</v>
      </c>
    </row>
    <row r="265" spans="1:11" x14ac:dyDescent="0.25">
      <c r="A265" s="118" t="s">
        <v>237</v>
      </c>
      <c r="B265" s="118" t="s">
        <v>836</v>
      </c>
      <c r="C265" s="118">
        <v>0</v>
      </c>
      <c r="D265" s="118" t="s">
        <v>572</v>
      </c>
      <c r="E265" s="118">
        <v>522.28399999999999</v>
      </c>
      <c r="F265" s="118" t="s">
        <v>573</v>
      </c>
      <c r="G265" s="118">
        <v>514.96209999999996</v>
      </c>
      <c r="H265" s="118" t="s">
        <v>572</v>
      </c>
      <c r="I265" s="118">
        <v>498.6275</v>
      </c>
      <c r="J265" s="118">
        <v>22.8066</v>
      </c>
      <c r="K265" s="118">
        <v>521.43409999999994</v>
      </c>
    </row>
    <row r="266" spans="1:11" x14ac:dyDescent="0.25">
      <c r="A266" s="118" t="s">
        <v>238</v>
      </c>
      <c r="B266" s="118" t="s">
        <v>837</v>
      </c>
      <c r="C266" s="118">
        <v>0</v>
      </c>
      <c r="D266" s="118" t="s">
        <v>572</v>
      </c>
      <c r="E266" s="118">
        <v>2272.3708000000001</v>
      </c>
      <c r="F266" s="118" t="s">
        <v>572</v>
      </c>
      <c r="G266" s="118">
        <v>2326.5063</v>
      </c>
      <c r="H266" s="118" t="s">
        <v>573</v>
      </c>
      <c r="I266" s="118">
        <v>2531.9268000000002</v>
      </c>
      <c r="J266" s="118">
        <v>80.492500000000007</v>
      </c>
      <c r="K266" s="118">
        <v>2612.4193</v>
      </c>
    </row>
    <row r="267" spans="1:11" x14ac:dyDescent="0.25">
      <c r="A267" s="118" t="s">
        <v>239</v>
      </c>
      <c r="B267" s="118" t="s">
        <v>838</v>
      </c>
      <c r="C267" s="118">
        <v>0</v>
      </c>
      <c r="D267" s="118" t="s">
        <v>572</v>
      </c>
      <c r="E267" s="118">
        <v>226.1129</v>
      </c>
      <c r="F267" s="118" t="s">
        <v>572</v>
      </c>
      <c r="G267" s="118">
        <v>228.93719999999999</v>
      </c>
      <c r="H267" s="118" t="s">
        <v>573</v>
      </c>
      <c r="I267" s="118">
        <v>237.52699999999999</v>
      </c>
      <c r="J267" s="118">
        <v>0</v>
      </c>
      <c r="K267" s="118">
        <v>237.52699999999999</v>
      </c>
    </row>
    <row r="268" spans="1:11" x14ac:dyDescent="0.25">
      <c r="A268" s="118" t="s">
        <v>240</v>
      </c>
      <c r="B268" s="118" t="s">
        <v>839</v>
      </c>
      <c r="C268" s="118">
        <v>0</v>
      </c>
      <c r="D268" s="118" t="s">
        <v>572</v>
      </c>
      <c r="E268" s="118">
        <v>1169.5047</v>
      </c>
      <c r="F268" s="118" t="s">
        <v>573</v>
      </c>
      <c r="G268" s="118">
        <v>1138.6673000000001</v>
      </c>
      <c r="H268" s="118" t="s">
        <v>572</v>
      </c>
      <c r="I268" s="118">
        <v>1177.7228</v>
      </c>
      <c r="J268" s="118">
        <v>36.486600000000003</v>
      </c>
      <c r="K268" s="118">
        <v>1214.2094</v>
      </c>
    </row>
    <row r="269" spans="1:11" x14ac:dyDescent="0.25">
      <c r="A269" s="118" t="s">
        <v>241</v>
      </c>
      <c r="B269" s="118" t="s">
        <v>840</v>
      </c>
      <c r="C269" s="118">
        <v>0</v>
      </c>
      <c r="D269" s="118" t="s">
        <v>572</v>
      </c>
      <c r="E269" s="120">
        <v>139.94319999999999</v>
      </c>
      <c r="F269" s="118" t="s">
        <v>572</v>
      </c>
      <c r="G269" s="120">
        <v>154.6156</v>
      </c>
      <c r="H269" s="118" t="s">
        <v>573</v>
      </c>
      <c r="I269" s="120">
        <v>171.328</v>
      </c>
      <c r="J269" s="118">
        <v>3.6236000000000002</v>
      </c>
      <c r="K269" s="120">
        <v>174.95160000000001</v>
      </c>
    </row>
    <row r="270" spans="1:11" x14ac:dyDescent="0.25">
      <c r="A270" s="118" t="s">
        <v>242</v>
      </c>
      <c r="B270" s="118" t="s">
        <v>841</v>
      </c>
      <c r="C270" s="118">
        <v>0</v>
      </c>
      <c r="D270" s="118" t="s">
        <v>572</v>
      </c>
      <c r="E270" s="118">
        <v>514.1336</v>
      </c>
      <c r="F270" s="118" t="s">
        <v>572</v>
      </c>
      <c r="G270" s="118">
        <v>520.10820000000001</v>
      </c>
      <c r="H270" s="118" t="s">
        <v>573</v>
      </c>
      <c r="I270" s="118">
        <v>529.3981</v>
      </c>
      <c r="J270" s="118">
        <v>13.2592</v>
      </c>
      <c r="K270" s="118">
        <v>542.65729999999996</v>
      </c>
    </row>
    <row r="271" spans="1:11" x14ac:dyDescent="0.25">
      <c r="A271" s="118" t="s">
        <v>243</v>
      </c>
      <c r="B271" s="118" t="s">
        <v>842</v>
      </c>
      <c r="C271" s="118">
        <v>0</v>
      </c>
      <c r="D271" s="118" t="s">
        <v>572</v>
      </c>
      <c r="E271" s="118">
        <v>1222.4666</v>
      </c>
      <c r="F271" s="118" t="s">
        <v>573</v>
      </c>
      <c r="G271" s="118">
        <v>1102.1242</v>
      </c>
      <c r="H271" s="118" t="s">
        <v>572</v>
      </c>
      <c r="I271" s="118">
        <v>1164.8155999999999</v>
      </c>
      <c r="J271" s="118">
        <v>55.694499999999998</v>
      </c>
      <c r="K271" s="118">
        <v>1220.5101</v>
      </c>
    </row>
    <row r="272" spans="1:11" x14ac:dyDescent="0.25">
      <c r="A272" s="118" t="s">
        <v>244</v>
      </c>
      <c r="B272" s="118" t="s">
        <v>843</v>
      </c>
      <c r="C272" s="118">
        <v>0</v>
      </c>
      <c r="D272" s="118" t="s">
        <v>572</v>
      </c>
      <c r="E272" s="118">
        <v>295.5652</v>
      </c>
      <c r="F272" s="118" t="s">
        <v>573</v>
      </c>
      <c r="G272" s="118">
        <v>277.1481</v>
      </c>
      <c r="H272" s="118" t="s">
        <v>572</v>
      </c>
      <c r="I272" s="118">
        <v>291.29610000000002</v>
      </c>
      <c r="J272" s="118">
        <v>0</v>
      </c>
      <c r="K272" s="118">
        <v>291.29610000000002</v>
      </c>
    </row>
    <row r="273" spans="1:11" x14ac:dyDescent="0.25">
      <c r="A273" s="118" t="s">
        <v>245</v>
      </c>
      <c r="B273" s="118" t="s">
        <v>844</v>
      </c>
      <c r="C273" s="118">
        <v>0</v>
      </c>
      <c r="D273" s="118" t="s">
        <v>572</v>
      </c>
      <c r="E273" s="120">
        <v>3111.2366000000002</v>
      </c>
      <c r="F273" s="118" t="s">
        <v>572</v>
      </c>
      <c r="G273" s="120">
        <v>3135.4812000000002</v>
      </c>
      <c r="H273" s="118" t="s">
        <v>573</v>
      </c>
      <c r="I273" s="120">
        <v>3190.9072000000001</v>
      </c>
      <c r="J273" s="118">
        <v>49.201099999999997</v>
      </c>
      <c r="K273" s="120">
        <v>3240.1082999999999</v>
      </c>
    </row>
    <row r="274" spans="1:11" x14ac:dyDescent="0.25">
      <c r="A274" s="118" t="s">
        <v>246</v>
      </c>
      <c r="B274" s="118" t="s">
        <v>845</v>
      </c>
      <c r="C274" s="118">
        <v>0</v>
      </c>
      <c r="D274" s="118" t="s">
        <v>572</v>
      </c>
      <c r="E274" s="118">
        <v>474.63229999999999</v>
      </c>
      <c r="F274" s="118" t="s">
        <v>572</v>
      </c>
      <c r="G274" s="118">
        <v>500.95139999999998</v>
      </c>
      <c r="H274" s="118" t="s">
        <v>573</v>
      </c>
      <c r="I274" s="118">
        <v>519.76260000000002</v>
      </c>
      <c r="J274" s="118">
        <v>30.313300000000002</v>
      </c>
      <c r="K274" s="118">
        <v>550.07590000000005</v>
      </c>
    </row>
    <row r="275" spans="1:11" x14ac:dyDescent="0.25">
      <c r="A275" s="118" t="s">
        <v>247</v>
      </c>
      <c r="B275" s="118" t="s">
        <v>846</v>
      </c>
      <c r="C275" s="118">
        <v>0</v>
      </c>
      <c r="D275" s="118" t="s">
        <v>572</v>
      </c>
      <c r="E275" s="120">
        <v>473.09789999999998</v>
      </c>
      <c r="F275" s="118" t="s">
        <v>573</v>
      </c>
      <c r="G275" s="120">
        <v>438.15589999999997</v>
      </c>
      <c r="H275" s="118" t="s">
        <v>572</v>
      </c>
      <c r="I275" s="120">
        <v>461.07749999999999</v>
      </c>
      <c r="J275" s="118">
        <v>11.2851</v>
      </c>
      <c r="K275" s="120">
        <v>472.36259999999999</v>
      </c>
    </row>
    <row r="276" spans="1:11" x14ac:dyDescent="0.25">
      <c r="A276" s="118" t="s">
        <v>248</v>
      </c>
      <c r="B276" s="118" t="s">
        <v>847</v>
      </c>
      <c r="C276" s="120">
        <v>0</v>
      </c>
      <c r="D276" s="118" t="s">
        <v>572</v>
      </c>
      <c r="E276" s="118">
        <v>736.9298</v>
      </c>
      <c r="F276" s="118" t="s">
        <v>573</v>
      </c>
      <c r="G276" s="118">
        <v>705.37879999999996</v>
      </c>
      <c r="H276" s="118" t="s">
        <v>572</v>
      </c>
      <c r="I276" s="120">
        <v>707.2441</v>
      </c>
      <c r="J276" s="118">
        <v>26.906500000000001</v>
      </c>
      <c r="K276" s="120">
        <v>734.15060000000005</v>
      </c>
    </row>
    <row r="277" spans="1:11" x14ac:dyDescent="0.25">
      <c r="A277" s="118" t="s">
        <v>534</v>
      </c>
      <c r="B277" s="118" t="s">
        <v>848</v>
      </c>
      <c r="C277" s="118">
        <v>0</v>
      </c>
      <c r="D277" s="118" t="s">
        <v>572</v>
      </c>
      <c r="E277" s="120">
        <v>122.1408</v>
      </c>
      <c r="F277" s="118" t="s">
        <v>573</v>
      </c>
      <c r="G277" s="120">
        <v>115.9422</v>
      </c>
      <c r="H277" s="118" t="s">
        <v>572</v>
      </c>
      <c r="I277" s="120">
        <v>122.1408</v>
      </c>
      <c r="J277" s="118">
        <v>0</v>
      </c>
      <c r="K277" s="120">
        <v>122.1408</v>
      </c>
    </row>
    <row r="278" spans="1:11" x14ac:dyDescent="0.25">
      <c r="A278" s="118" t="s">
        <v>249</v>
      </c>
      <c r="B278" s="118" t="s">
        <v>849</v>
      </c>
      <c r="C278" s="118">
        <v>0</v>
      </c>
      <c r="D278" s="118" t="s">
        <v>572</v>
      </c>
      <c r="E278" s="120">
        <v>4353.8517000000002</v>
      </c>
      <c r="F278" s="118" t="s">
        <v>573</v>
      </c>
      <c r="G278" s="120">
        <v>4348.5018</v>
      </c>
      <c r="H278" s="118" t="s">
        <v>572</v>
      </c>
      <c r="I278" s="120">
        <v>4433.7242999999999</v>
      </c>
      <c r="J278" s="118">
        <v>127.0671</v>
      </c>
      <c r="K278" s="120">
        <v>4560.7914000000001</v>
      </c>
    </row>
    <row r="279" spans="1:11" x14ac:dyDescent="0.25">
      <c r="A279" s="118" t="s">
        <v>535</v>
      </c>
      <c r="B279" s="118" t="s">
        <v>850</v>
      </c>
      <c r="C279" s="118">
        <v>0</v>
      </c>
      <c r="D279" s="118" t="s">
        <v>572</v>
      </c>
      <c r="E279" s="118">
        <v>681.32299999999998</v>
      </c>
      <c r="F279" s="118" t="s">
        <v>572</v>
      </c>
      <c r="G279" s="118">
        <v>691.5086</v>
      </c>
      <c r="H279" s="118" t="s">
        <v>573</v>
      </c>
      <c r="I279" s="118">
        <v>683.64499999999998</v>
      </c>
      <c r="J279" s="118">
        <v>26.110399999999998</v>
      </c>
      <c r="K279" s="118">
        <v>709.75540000000001</v>
      </c>
    </row>
    <row r="280" spans="1:11" x14ac:dyDescent="0.25">
      <c r="A280" s="118" t="s">
        <v>250</v>
      </c>
      <c r="B280" s="118" t="s">
        <v>851</v>
      </c>
      <c r="C280" s="118">
        <v>0</v>
      </c>
      <c r="D280" s="118" t="s">
        <v>572</v>
      </c>
      <c r="E280" s="118">
        <v>408.351</v>
      </c>
      <c r="F280" s="118" t="s">
        <v>573</v>
      </c>
      <c r="G280" s="118">
        <v>385.80889999999999</v>
      </c>
      <c r="H280" s="118" t="s">
        <v>572</v>
      </c>
      <c r="I280" s="118">
        <v>421.8621</v>
      </c>
      <c r="J280" s="118">
        <v>4.1703999999999999</v>
      </c>
      <c r="K280" s="118">
        <v>426.03250000000003</v>
      </c>
    </row>
    <row r="281" spans="1:11" x14ac:dyDescent="0.25">
      <c r="A281" s="118" t="s">
        <v>251</v>
      </c>
      <c r="B281" s="118" t="s">
        <v>852</v>
      </c>
      <c r="C281" s="118">
        <v>0</v>
      </c>
      <c r="D281" s="118" t="s">
        <v>572</v>
      </c>
      <c r="E281" s="120">
        <v>949.74260000000004</v>
      </c>
      <c r="F281" s="118" t="s">
        <v>573</v>
      </c>
      <c r="G281" s="120">
        <v>942.41830000000004</v>
      </c>
      <c r="H281" s="118" t="s">
        <v>572</v>
      </c>
      <c r="I281" s="120">
        <v>979.93470000000002</v>
      </c>
      <c r="J281" s="118">
        <v>31.687999999999999</v>
      </c>
      <c r="K281" s="120">
        <v>1011.6227</v>
      </c>
    </row>
    <row r="282" spans="1:11" x14ac:dyDescent="0.25">
      <c r="A282" s="118" t="s">
        <v>252</v>
      </c>
      <c r="B282" s="118" t="s">
        <v>853</v>
      </c>
      <c r="C282" s="118">
        <v>0</v>
      </c>
      <c r="D282" s="118" t="s">
        <v>572</v>
      </c>
      <c r="E282" s="120">
        <v>1926.9906000000001</v>
      </c>
      <c r="F282" s="118" t="s">
        <v>573</v>
      </c>
      <c r="G282" s="120">
        <v>1884.6033</v>
      </c>
      <c r="H282" s="118" t="s">
        <v>572</v>
      </c>
      <c r="I282" s="120">
        <v>1938.6149</v>
      </c>
      <c r="J282" s="118">
        <v>45.320399999999999</v>
      </c>
      <c r="K282" s="120">
        <v>1983.9353000000001</v>
      </c>
    </row>
    <row r="283" spans="1:11" x14ac:dyDescent="0.25">
      <c r="A283" s="118" t="s">
        <v>253</v>
      </c>
      <c r="B283" s="118" t="s">
        <v>854</v>
      </c>
      <c r="C283" s="118">
        <v>0</v>
      </c>
      <c r="D283" s="118" t="s">
        <v>572</v>
      </c>
      <c r="E283" s="118">
        <v>297.50659999999999</v>
      </c>
      <c r="F283" s="118" t="s">
        <v>573</v>
      </c>
      <c r="G283" s="118">
        <v>296.80090000000001</v>
      </c>
      <c r="H283" s="118" t="s">
        <v>572</v>
      </c>
      <c r="I283" s="118">
        <v>297.50659999999999</v>
      </c>
      <c r="J283" s="118">
        <v>0</v>
      </c>
      <c r="K283" s="118">
        <v>297.50659999999999</v>
      </c>
    </row>
    <row r="284" spans="1:11" x14ac:dyDescent="0.25">
      <c r="A284" s="118" t="s">
        <v>254</v>
      </c>
      <c r="B284" s="118" t="s">
        <v>855</v>
      </c>
      <c r="C284" s="118">
        <v>0</v>
      </c>
      <c r="D284" s="118" t="s">
        <v>572</v>
      </c>
      <c r="E284" s="118">
        <v>357.63200000000001</v>
      </c>
      <c r="F284" s="118" t="s">
        <v>572</v>
      </c>
      <c r="G284" s="118">
        <v>390.07670000000002</v>
      </c>
      <c r="H284" s="118" t="s">
        <v>573</v>
      </c>
      <c r="I284" s="118">
        <v>399.15190000000001</v>
      </c>
      <c r="J284" s="118">
        <v>3.9304000000000001</v>
      </c>
      <c r="K284" s="118">
        <v>403.08229999999998</v>
      </c>
    </row>
    <row r="285" spans="1:11" x14ac:dyDescent="0.25">
      <c r="A285" s="118" t="s">
        <v>255</v>
      </c>
      <c r="B285" s="118" t="s">
        <v>856</v>
      </c>
      <c r="C285" s="118">
        <v>0</v>
      </c>
      <c r="D285" s="118" t="s">
        <v>572</v>
      </c>
      <c r="E285" s="118">
        <v>914.39959999999996</v>
      </c>
      <c r="F285" s="118" t="s">
        <v>573</v>
      </c>
      <c r="G285" s="118">
        <v>902.17179999999996</v>
      </c>
      <c r="H285" s="118" t="s">
        <v>572</v>
      </c>
      <c r="I285" s="118">
        <v>984.01080000000002</v>
      </c>
      <c r="J285" s="118">
        <v>19.400700000000001</v>
      </c>
      <c r="K285" s="118">
        <v>1003.4115</v>
      </c>
    </row>
    <row r="286" spans="1:11" x14ac:dyDescent="0.25">
      <c r="A286" s="118" t="s">
        <v>256</v>
      </c>
      <c r="B286" s="118" t="s">
        <v>857</v>
      </c>
      <c r="C286" s="118">
        <v>0</v>
      </c>
      <c r="D286" s="118" t="s">
        <v>572</v>
      </c>
      <c r="E286" s="118">
        <v>566.18359999999996</v>
      </c>
      <c r="F286" s="118" t="s">
        <v>572</v>
      </c>
      <c r="G286" s="118">
        <v>584.11279999999999</v>
      </c>
      <c r="H286" s="118" t="s">
        <v>573</v>
      </c>
      <c r="I286" s="118">
        <v>581.82929999999999</v>
      </c>
      <c r="J286" s="118">
        <v>20.382999999999999</v>
      </c>
      <c r="K286" s="118">
        <v>602.21230000000003</v>
      </c>
    </row>
    <row r="287" spans="1:11" x14ac:dyDescent="0.25">
      <c r="A287" s="118" t="s">
        <v>257</v>
      </c>
      <c r="B287" s="118" t="s">
        <v>858</v>
      </c>
      <c r="C287" s="118">
        <v>0</v>
      </c>
      <c r="D287" s="118" t="s">
        <v>572</v>
      </c>
      <c r="E287" s="118">
        <v>648.64260000000002</v>
      </c>
      <c r="F287" s="118" t="s">
        <v>573</v>
      </c>
      <c r="G287" s="118">
        <v>633.28840000000002</v>
      </c>
      <c r="H287" s="118" t="s">
        <v>572</v>
      </c>
      <c r="I287" s="118">
        <v>699.41420000000005</v>
      </c>
      <c r="J287" s="118">
        <v>36.927199999999999</v>
      </c>
      <c r="K287" s="118">
        <v>736.34140000000002</v>
      </c>
    </row>
    <row r="288" spans="1:11" x14ac:dyDescent="0.25">
      <c r="A288" s="118" t="s">
        <v>258</v>
      </c>
      <c r="B288" s="118" t="s">
        <v>859</v>
      </c>
      <c r="C288" s="118">
        <v>0</v>
      </c>
      <c r="D288" s="118" t="s">
        <v>572</v>
      </c>
      <c r="E288" s="120">
        <v>767.73559999999998</v>
      </c>
      <c r="F288" s="118" t="s">
        <v>573</v>
      </c>
      <c r="G288" s="120">
        <v>748.0059</v>
      </c>
      <c r="H288" s="118" t="s">
        <v>572</v>
      </c>
      <c r="I288" s="120">
        <v>757.98590000000002</v>
      </c>
      <c r="J288" s="118">
        <v>26.0441</v>
      </c>
      <c r="K288" s="120">
        <v>784.03</v>
      </c>
    </row>
    <row r="289" spans="1:11" x14ac:dyDescent="0.25">
      <c r="A289" s="118" t="s">
        <v>259</v>
      </c>
      <c r="B289" s="118" t="s">
        <v>860</v>
      </c>
      <c r="C289" s="118">
        <v>0</v>
      </c>
      <c r="D289" s="118" t="s">
        <v>572</v>
      </c>
      <c r="E289" s="118">
        <v>1452.6994999999999</v>
      </c>
      <c r="F289" s="118" t="s">
        <v>573</v>
      </c>
      <c r="G289" s="118">
        <v>1414.2058</v>
      </c>
      <c r="H289" s="118" t="s">
        <v>572</v>
      </c>
      <c r="I289" s="118">
        <v>1405.0749000000001</v>
      </c>
      <c r="J289" s="118">
        <v>58.8371</v>
      </c>
      <c r="K289" s="118">
        <v>1463.912</v>
      </c>
    </row>
    <row r="290" spans="1:11" x14ac:dyDescent="0.25">
      <c r="A290" s="118" t="s">
        <v>260</v>
      </c>
      <c r="B290" s="118" t="s">
        <v>861</v>
      </c>
      <c r="C290" s="118">
        <v>0</v>
      </c>
      <c r="D290" s="118" t="s">
        <v>572</v>
      </c>
      <c r="E290" s="118">
        <v>2003.8031000000001</v>
      </c>
      <c r="F290" s="118" t="s">
        <v>573</v>
      </c>
      <c r="G290" s="118">
        <v>1989.299</v>
      </c>
      <c r="H290" s="118" t="s">
        <v>572</v>
      </c>
      <c r="I290" s="118">
        <v>1918.8131000000001</v>
      </c>
      <c r="J290" s="118">
        <v>104.7343</v>
      </c>
      <c r="K290" s="118">
        <v>2023.5473999999999</v>
      </c>
    </row>
    <row r="291" spans="1:11" x14ac:dyDescent="0.25">
      <c r="A291" s="118" t="s">
        <v>261</v>
      </c>
      <c r="B291" s="118" t="s">
        <v>862</v>
      </c>
      <c r="C291" s="118">
        <v>0</v>
      </c>
      <c r="D291" s="118" t="s">
        <v>572</v>
      </c>
      <c r="E291" s="120">
        <v>403.21050000000002</v>
      </c>
      <c r="F291" s="118" t="s">
        <v>573</v>
      </c>
      <c r="G291" s="120">
        <v>403.55829999999997</v>
      </c>
      <c r="H291" s="118" t="s">
        <v>572</v>
      </c>
      <c r="I291" s="120">
        <v>432.4151</v>
      </c>
      <c r="J291" s="118">
        <v>8.9754000000000005</v>
      </c>
      <c r="K291" s="120">
        <v>441.39049999999997</v>
      </c>
    </row>
    <row r="292" spans="1:11" x14ac:dyDescent="0.25">
      <c r="A292" s="118" t="s">
        <v>262</v>
      </c>
      <c r="B292" s="118" t="s">
        <v>863</v>
      </c>
      <c r="C292" s="118">
        <v>0</v>
      </c>
      <c r="D292" s="118" t="s">
        <v>572</v>
      </c>
      <c r="E292" s="118">
        <v>497.27429999999998</v>
      </c>
      <c r="F292" s="118" t="s">
        <v>572</v>
      </c>
      <c r="G292" s="118">
        <v>506.4597</v>
      </c>
      <c r="H292" s="118" t="s">
        <v>573</v>
      </c>
      <c r="I292" s="118">
        <v>501.48599999999999</v>
      </c>
      <c r="J292" s="118">
        <v>6.9751000000000003</v>
      </c>
      <c r="K292" s="118">
        <v>508.46109999999999</v>
      </c>
    </row>
    <row r="293" spans="1:11" x14ac:dyDescent="0.25">
      <c r="A293" s="118" t="s">
        <v>263</v>
      </c>
      <c r="B293" s="118" t="s">
        <v>864</v>
      </c>
      <c r="C293" s="118">
        <v>0</v>
      </c>
      <c r="D293" s="118" t="s">
        <v>572</v>
      </c>
      <c r="E293" s="120">
        <v>908.82029999999997</v>
      </c>
      <c r="F293" s="118" t="s">
        <v>573</v>
      </c>
      <c r="G293" s="120">
        <v>897.36260000000004</v>
      </c>
      <c r="H293" s="118" t="s">
        <v>572</v>
      </c>
      <c r="I293" s="120">
        <v>871.29259999999999</v>
      </c>
      <c r="J293" s="118">
        <v>37.0015</v>
      </c>
      <c r="K293" s="120">
        <v>908.29409999999996</v>
      </c>
    </row>
    <row r="294" spans="1:11" x14ac:dyDescent="0.25">
      <c r="A294" s="118" t="s">
        <v>264</v>
      </c>
      <c r="B294" s="118" t="s">
        <v>865</v>
      </c>
      <c r="C294" s="118">
        <v>0</v>
      </c>
      <c r="D294" s="118" t="s">
        <v>572</v>
      </c>
      <c r="E294" s="120">
        <v>414.93560000000002</v>
      </c>
      <c r="F294" s="118" t="s">
        <v>573</v>
      </c>
      <c r="G294" s="120">
        <v>405.6198</v>
      </c>
      <c r="H294" s="118" t="s">
        <v>572</v>
      </c>
      <c r="I294" s="120">
        <v>414.89679999999998</v>
      </c>
      <c r="J294" s="118">
        <v>9.2299999999999993E-2</v>
      </c>
      <c r="K294" s="120">
        <v>414.98910000000001</v>
      </c>
    </row>
    <row r="295" spans="1:11" x14ac:dyDescent="0.25">
      <c r="A295" s="118" t="s">
        <v>265</v>
      </c>
      <c r="B295" s="118" t="s">
        <v>866</v>
      </c>
      <c r="C295" s="118">
        <v>0</v>
      </c>
      <c r="D295" s="118" t="s">
        <v>572</v>
      </c>
      <c r="E295" s="118">
        <v>795.9153</v>
      </c>
      <c r="F295" s="118" t="s">
        <v>573</v>
      </c>
      <c r="G295" s="118">
        <v>777.37639999999999</v>
      </c>
      <c r="H295" s="118" t="s">
        <v>572</v>
      </c>
      <c r="I295" s="118">
        <v>781.45180000000005</v>
      </c>
      <c r="J295" s="118">
        <v>20.8322</v>
      </c>
      <c r="K295" s="118">
        <v>802.28399999999999</v>
      </c>
    </row>
    <row r="296" spans="1:11" x14ac:dyDescent="0.25">
      <c r="A296" s="118" t="s">
        <v>266</v>
      </c>
      <c r="B296" s="118" t="s">
        <v>867</v>
      </c>
      <c r="C296" s="118">
        <v>0</v>
      </c>
      <c r="D296" s="118" t="s">
        <v>572</v>
      </c>
      <c r="E296" s="120">
        <v>6339.1791000000003</v>
      </c>
      <c r="F296" s="118" t="s">
        <v>573</v>
      </c>
      <c r="G296" s="120">
        <v>6261.3932000000004</v>
      </c>
      <c r="H296" s="118" t="s">
        <v>572</v>
      </c>
      <c r="I296" s="120">
        <v>6132.83</v>
      </c>
      <c r="J296" s="118">
        <v>191.78960000000001</v>
      </c>
      <c r="K296" s="120">
        <v>6324.6196</v>
      </c>
    </row>
    <row r="297" spans="1:11" x14ac:dyDescent="0.25">
      <c r="A297" s="118" t="s">
        <v>267</v>
      </c>
      <c r="B297" s="118" t="s">
        <v>868</v>
      </c>
      <c r="C297" s="118">
        <v>0</v>
      </c>
      <c r="D297" s="118" t="s">
        <v>572</v>
      </c>
      <c r="E297" s="120">
        <v>1552.4137000000001</v>
      </c>
      <c r="F297" s="118" t="s">
        <v>573</v>
      </c>
      <c r="G297" s="120">
        <v>1532.5155</v>
      </c>
      <c r="H297" s="118" t="s">
        <v>572</v>
      </c>
      <c r="I297" s="120">
        <v>1508.1223</v>
      </c>
      <c r="J297" s="118">
        <v>36.4955</v>
      </c>
      <c r="K297" s="120">
        <v>1544.6178</v>
      </c>
    </row>
    <row r="298" spans="1:11" x14ac:dyDescent="0.25">
      <c r="A298" s="118" t="s">
        <v>268</v>
      </c>
      <c r="B298" s="118" t="s">
        <v>869</v>
      </c>
      <c r="C298" s="118">
        <v>0</v>
      </c>
      <c r="D298" s="118" t="s">
        <v>572</v>
      </c>
      <c r="E298" s="120">
        <v>188.68860000000001</v>
      </c>
      <c r="F298" s="118" t="s">
        <v>573</v>
      </c>
      <c r="G298" s="120">
        <v>186.26070000000001</v>
      </c>
      <c r="H298" s="118" t="s">
        <v>572</v>
      </c>
      <c r="I298" s="120">
        <v>197.31549999999999</v>
      </c>
      <c r="J298" s="118">
        <v>0</v>
      </c>
      <c r="K298" s="120">
        <v>197.31549999999999</v>
      </c>
    </row>
    <row r="299" spans="1:11" x14ac:dyDescent="0.25">
      <c r="A299" s="118" t="s">
        <v>269</v>
      </c>
      <c r="B299" s="118" t="s">
        <v>870</v>
      </c>
      <c r="C299" s="118">
        <v>0</v>
      </c>
      <c r="D299" s="118" t="s">
        <v>572</v>
      </c>
      <c r="E299" s="120">
        <v>106.267</v>
      </c>
      <c r="F299" s="118" t="s">
        <v>572</v>
      </c>
      <c r="G299" s="120">
        <v>115.59099999999999</v>
      </c>
      <c r="H299" s="118" t="s">
        <v>573</v>
      </c>
      <c r="I299" s="120">
        <v>136.15600000000001</v>
      </c>
      <c r="J299" s="118">
        <v>0</v>
      </c>
      <c r="K299" s="120">
        <v>136.15600000000001</v>
      </c>
    </row>
    <row r="300" spans="1:11" x14ac:dyDescent="0.25">
      <c r="A300" s="118" t="s">
        <v>270</v>
      </c>
      <c r="B300" s="118" t="s">
        <v>871</v>
      </c>
      <c r="C300" s="118">
        <v>0</v>
      </c>
      <c r="D300" s="118" t="s">
        <v>572</v>
      </c>
      <c r="E300" s="120">
        <v>222.852</v>
      </c>
      <c r="F300" s="118" t="s">
        <v>573</v>
      </c>
      <c r="G300" s="120">
        <v>218.3793</v>
      </c>
      <c r="H300" s="118" t="s">
        <v>572</v>
      </c>
      <c r="I300" s="120">
        <v>216.875</v>
      </c>
      <c r="J300" s="118">
        <v>7.5933000000000002</v>
      </c>
      <c r="K300" s="120">
        <v>224.4683</v>
      </c>
    </row>
    <row r="301" spans="1:11" x14ac:dyDescent="0.25">
      <c r="A301" s="118" t="s">
        <v>271</v>
      </c>
      <c r="B301" s="118" t="s">
        <v>872</v>
      </c>
      <c r="C301" s="118">
        <v>0</v>
      </c>
      <c r="D301" s="118" t="s">
        <v>572</v>
      </c>
      <c r="E301" s="120">
        <v>630.52530000000002</v>
      </c>
      <c r="F301" s="118" t="s">
        <v>573</v>
      </c>
      <c r="G301" s="120">
        <v>616.22929999999997</v>
      </c>
      <c r="H301" s="118" t="s">
        <v>572</v>
      </c>
      <c r="I301" s="120">
        <v>602.67899999999997</v>
      </c>
      <c r="J301" s="118">
        <v>33.683900000000001</v>
      </c>
      <c r="K301" s="120">
        <v>636.36289999999997</v>
      </c>
    </row>
    <row r="302" spans="1:11" x14ac:dyDescent="0.25">
      <c r="A302" s="118" t="s">
        <v>272</v>
      </c>
      <c r="B302" s="118" t="s">
        <v>873</v>
      </c>
      <c r="C302" s="118">
        <v>0</v>
      </c>
      <c r="D302" s="118" t="s">
        <v>572</v>
      </c>
      <c r="E302" s="120">
        <v>802.55129999999997</v>
      </c>
      <c r="F302" s="118" t="s">
        <v>573</v>
      </c>
      <c r="G302" s="120">
        <v>798.02120000000002</v>
      </c>
      <c r="H302" s="118" t="s">
        <v>572</v>
      </c>
      <c r="I302" s="120">
        <v>914.14769999999999</v>
      </c>
      <c r="J302" s="118">
        <v>1.9099999999999999E-2</v>
      </c>
      <c r="K302" s="120">
        <v>914.16679999999997</v>
      </c>
    </row>
    <row r="303" spans="1:11" x14ac:dyDescent="0.25">
      <c r="A303" s="118" t="s">
        <v>273</v>
      </c>
      <c r="B303" s="118" t="s">
        <v>874</v>
      </c>
      <c r="C303" s="118">
        <v>0</v>
      </c>
      <c r="D303" s="118" t="s">
        <v>572</v>
      </c>
      <c r="E303" s="118">
        <v>183.72069999999999</v>
      </c>
      <c r="F303" s="118" t="s">
        <v>572</v>
      </c>
      <c r="G303" s="118">
        <v>186.65960000000001</v>
      </c>
      <c r="H303" s="118" t="s">
        <v>573</v>
      </c>
      <c r="I303" s="118">
        <v>210.6936</v>
      </c>
      <c r="J303" s="118">
        <v>0</v>
      </c>
      <c r="K303" s="118">
        <v>210.6936</v>
      </c>
    </row>
    <row r="304" spans="1:11" x14ac:dyDescent="0.25">
      <c r="A304" s="118" t="s">
        <v>536</v>
      </c>
      <c r="B304" s="118" t="s">
        <v>875</v>
      </c>
      <c r="C304" s="118">
        <v>0</v>
      </c>
      <c r="D304" s="118" t="s">
        <v>572</v>
      </c>
      <c r="E304" s="120">
        <v>73.610500000000002</v>
      </c>
      <c r="F304" s="118" t="s">
        <v>573</v>
      </c>
      <c r="G304" s="120">
        <v>61.428800000000003</v>
      </c>
      <c r="H304" s="118" t="s">
        <v>572</v>
      </c>
      <c r="I304" s="120">
        <v>73.610500000000002</v>
      </c>
      <c r="J304" s="118">
        <v>0</v>
      </c>
      <c r="K304" s="120">
        <v>73.610500000000002</v>
      </c>
    </row>
    <row r="305" spans="1:11" x14ac:dyDescent="0.25">
      <c r="A305" s="118" t="s">
        <v>274</v>
      </c>
      <c r="B305" s="118" t="s">
        <v>876</v>
      </c>
      <c r="C305" s="118">
        <v>0</v>
      </c>
      <c r="D305" s="118" t="s">
        <v>572</v>
      </c>
      <c r="E305" s="118">
        <v>1734.4583</v>
      </c>
      <c r="F305" s="118" t="s">
        <v>572</v>
      </c>
      <c r="G305" s="118">
        <v>1762.4324999999999</v>
      </c>
      <c r="H305" s="118" t="s">
        <v>573</v>
      </c>
      <c r="I305" s="118">
        <v>1743.07</v>
      </c>
      <c r="J305" s="118">
        <v>61.963999999999999</v>
      </c>
      <c r="K305" s="118">
        <v>1805.0340000000001</v>
      </c>
    </row>
    <row r="306" spans="1:11" x14ac:dyDescent="0.25">
      <c r="A306" s="118" t="s">
        <v>275</v>
      </c>
      <c r="B306" s="118" t="s">
        <v>877</v>
      </c>
      <c r="C306" s="118">
        <v>0</v>
      </c>
      <c r="D306" s="118" t="s">
        <v>572</v>
      </c>
      <c r="E306" s="120">
        <v>4157.6217999999999</v>
      </c>
      <c r="F306" s="118" t="s">
        <v>572</v>
      </c>
      <c r="G306" s="120">
        <v>4173.9546</v>
      </c>
      <c r="H306" s="118" t="s">
        <v>573</v>
      </c>
      <c r="I306" s="120">
        <v>4117.7991000000002</v>
      </c>
      <c r="J306" s="118">
        <v>182.32339999999999</v>
      </c>
      <c r="K306" s="120">
        <v>4300.1225000000004</v>
      </c>
    </row>
    <row r="307" spans="1:11" x14ac:dyDescent="0.25">
      <c r="A307" s="118" t="s">
        <v>276</v>
      </c>
      <c r="B307" s="118" t="s">
        <v>878</v>
      </c>
      <c r="C307" s="118">
        <v>0</v>
      </c>
      <c r="D307" s="118" t="s">
        <v>572</v>
      </c>
      <c r="E307" s="120">
        <v>195.36009999999999</v>
      </c>
      <c r="F307" s="118" t="s">
        <v>572</v>
      </c>
      <c r="G307" s="120">
        <v>198.30549999999999</v>
      </c>
      <c r="H307" s="118" t="s">
        <v>573</v>
      </c>
      <c r="I307" s="120">
        <v>203.06639999999999</v>
      </c>
      <c r="J307" s="118">
        <v>0</v>
      </c>
      <c r="K307" s="120">
        <v>203.06639999999999</v>
      </c>
    </row>
    <row r="308" spans="1:11" x14ac:dyDescent="0.25">
      <c r="A308" s="118" t="s">
        <v>277</v>
      </c>
      <c r="B308" s="118" t="s">
        <v>879</v>
      </c>
      <c r="C308" s="118">
        <v>0</v>
      </c>
      <c r="D308" s="118" t="s">
        <v>572</v>
      </c>
      <c r="E308" s="118">
        <v>191.2518</v>
      </c>
      <c r="F308" s="118" t="s">
        <v>572</v>
      </c>
      <c r="G308" s="118">
        <v>191.91820000000001</v>
      </c>
      <c r="H308" s="118" t="s">
        <v>573</v>
      </c>
      <c r="I308" s="118">
        <v>191.91820000000001</v>
      </c>
      <c r="J308" s="118">
        <v>0</v>
      </c>
      <c r="K308" s="118">
        <v>191.91820000000001</v>
      </c>
    </row>
    <row r="309" spans="1:11" x14ac:dyDescent="0.25">
      <c r="A309" s="118" t="s">
        <v>278</v>
      </c>
      <c r="B309" s="118" t="s">
        <v>880</v>
      </c>
      <c r="C309" s="118">
        <v>0</v>
      </c>
      <c r="D309" s="118" t="s">
        <v>572</v>
      </c>
      <c r="E309" s="118">
        <v>296.37520000000001</v>
      </c>
      <c r="F309" s="118" t="s">
        <v>572</v>
      </c>
      <c r="G309" s="118">
        <v>301.18630000000002</v>
      </c>
      <c r="H309" s="118" t="s">
        <v>573</v>
      </c>
      <c r="I309" s="118">
        <v>323.01139999999998</v>
      </c>
      <c r="J309" s="118">
        <v>0</v>
      </c>
      <c r="K309" s="118">
        <v>323.01139999999998</v>
      </c>
    </row>
    <row r="310" spans="1:11" x14ac:dyDescent="0.25">
      <c r="A310" s="118" t="s">
        <v>279</v>
      </c>
      <c r="B310" s="118" t="s">
        <v>881</v>
      </c>
      <c r="C310" s="118">
        <v>0</v>
      </c>
      <c r="D310" s="118" t="s">
        <v>572</v>
      </c>
      <c r="E310" s="118">
        <v>1177.4066</v>
      </c>
      <c r="F310" s="118" t="s">
        <v>573</v>
      </c>
      <c r="G310" s="118">
        <v>1152.3681999999999</v>
      </c>
      <c r="H310" s="118" t="s">
        <v>572</v>
      </c>
      <c r="I310" s="118">
        <v>1192.0282</v>
      </c>
      <c r="J310" s="118">
        <v>53.076700000000002</v>
      </c>
      <c r="K310" s="118">
        <v>1245.1049</v>
      </c>
    </row>
    <row r="311" spans="1:11" x14ac:dyDescent="0.25">
      <c r="A311" s="118" t="s">
        <v>537</v>
      </c>
      <c r="B311" s="118" t="s">
        <v>882</v>
      </c>
      <c r="C311" s="118">
        <v>0</v>
      </c>
      <c r="D311" s="118" t="s">
        <v>572</v>
      </c>
      <c r="E311" s="120">
        <v>65.201300000000003</v>
      </c>
      <c r="F311" s="118" t="s">
        <v>572</v>
      </c>
      <c r="G311" s="120">
        <v>85.648899999999998</v>
      </c>
      <c r="H311" s="118" t="s">
        <v>573</v>
      </c>
      <c r="I311" s="120">
        <v>88.423000000000002</v>
      </c>
      <c r="J311" s="118">
        <v>0</v>
      </c>
      <c r="K311" s="120">
        <v>88.423000000000002</v>
      </c>
    </row>
    <row r="312" spans="1:11" x14ac:dyDescent="0.25">
      <c r="A312" s="118" t="s">
        <v>280</v>
      </c>
      <c r="B312" s="118" t="s">
        <v>883</v>
      </c>
      <c r="C312" s="118">
        <v>0</v>
      </c>
      <c r="D312" s="118" t="s">
        <v>572</v>
      </c>
      <c r="E312" s="118">
        <v>93.372500000000002</v>
      </c>
      <c r="F312" s="118" t="s">
        <v>572</v>
      </c>
      <c r="G312" s="118">
        <v>102.87990000000001</v>
      </c>
      <c r="H312" s="118" t="s">
        <v>573</v>
      </c>
      <c r="I312" s="118">
        <v>107.5967</v>
      </c>
      <c r="J312" s="118">
        <v>0</v>
      </c>
      <c r="K312" s="118">
        <v>107.5967</v>
      </c>
    </row>
    <row r="313" spans="1:11" x14ac:dyDescent="0.25">
      <c r="A313" s="118" t="s">
        <v>281</v>
      </c>
      <c r="B313" s="118" t="s">
        <v>884</v>
      </c>
      <c r="C313" s="118">
        <v>0</v>
      </c>
      <c r="D313" s="118" t="s">
        <v>572</v>
      </c>
      <c r="E313" s="118">
        <v>110.08280000000001</v>
      </c>
      <c r="F313" s="118" t="s">
        <v>573</v>
      </c>
      <c r="G313" s="118">
        <v>109.94029999999999</v>
      </c>
      <c r="H313" s="118" t="s">
        <v>572</v>
      </c>
      <c r="I313" s="118">
        <v>124.69240000000001</v>
      </c>
      <c r="J313" s="118">
        <v>0</v>
      </c>
      <c r="K313" s="118">
        <v>124.69240000000001</v>
      </c>
    </row>
    <row r="314" spans="1:11" x14ac:dyDescent="0.25">
      <c r="A314" s="118" t="s">
        <v>282</v>
      </c>
      <c r="B314" s="118" t="s">
        <v>885</v>
      </c>
      <c r="C314" s="118">
        <v>0</v>
      </c>
      <c r="D314" s="118" t="s">
        <v>572</v>
      </c>
      <c r="E314" s="118">
        <v>1906.221</v>
      </c>
      <c r="F314" s="118" t="s">
        <v>573</v>
      </c>
      <c r="G314" s="118">
        <v>1895.8851999999999</v>
      </c>
      <c r="H314" s="118" t="s">
        <v>572</v>
      </c>
      <c r="I314" s="118">
        <v>1979.8306</v>
      </c>
      <c r="J314" s="118">
        <v>55.9542</v>
      </c>
      <c r="K314" s="118">
        <v>2035.7847999999999</v>
      </c>
    </row>
    <row r="315" spans="1:11" x14ac:dyDescent="0.25">
      <c r="A315" s="118" t="s">
        <v>283</v>
      </c>
      <c r="B315" s="118" t="s">
        <v>886</v>
      </c>
      <c r="C315" s="118">
        <v>0</v>
      </c>
      <c r="D315" s="118" t="s">
        <v>572</v>
      </c>
      <c r="E315" s="118">
        <v>438.86669999999998</v>
      </c>
      <c r="F315" s="118" t="s">
        <v>572</v>
      </c>
      <c r="G315" s="118">
        <v>452.01710000000003</v>
      </c>
      <c r="H315" s="118" t="s">
        <v>573</v>
      </c>
      <c r="I315" s="118">
        <v>435.21550000000002</v>
      </c>
      <c r="J315" s="118">
        <v>26.488299999999999</v>
      </c>
      <c r="K315" s="118">
        <v>461.7038</v>
      </c>
    </row>
    <row r="316" spans="1:11" x14ac:dyDescent="0.25">
      <c r="A316" s="118" t="s">
        <v>284</v>
      </c>
      <c r="B316" s="118" t="s">
        <v>887</v>
      </c>
      <c r="C316" s="118">
        <v>0</v>
      </c>
      <c r="D316" s="118" t="s">
        <v>572</v>
      </c>
      <c r="E316" s="120">
        <v>733.5856</v>
      </c>
      <c r="F316" s="118" t="s">
        <v>573</v>
      </c>
      <c r="G316" s="120">
        <v>715.29610000000002</v>
      </c>
      <c r="H316" s="118" t="s">
        <v>572</v>
      </c>
      <c r="I316" s="120">
        <v>750.13699999999994</v>
      </c>
      <c r="J316" s="118">
        <v>0</v>
      </c>
      <c r="K316" s="120">
        <v>750.13699999999994</v>
      </c>
    </row>
    <row r="317" spans="1:11" x14ac:dyDescent="0.25">
      <c r="A317" s="118" t="s">
        <v>285</v>
      </c>
      <c r="B317" s="118" t="s">
        <v>888</v>
      </c>
      <c r="C317" s="118">
        <v>0</v>
      </c>
      <c r="D317" s="118" t="s">
        <v>572</v>
      </c>
      <c r="E317" s="118">
        <v>194.34469999999999</v>
      </c>
      <c r="F317" s="118" t="s">
        <v>573</v>
      </c>
      <c r="G317" s="118">
        <v>191.50790000000001</v>
      </c>
      <c r="H317" s="118" t="s">
        <v>572</v>
      </c>
      <c r="I317" s="118">
        <v>195.72290000000001</v>
      </c>
      <c r="J317" s="118">
        <v>4.02E-2</v>
      </c>
      <c r="K317" s="118">
        <v>195.76310000000001</v>
      </c>
    </row>
    <row r="318" spans="1:11" x14ac:dyDescent="0.25">
      <c r="A318" s="118" t="s">
        <v>286</v>
      </c>
      <c r="B318" s="118" t="s">
        <v>889</v>
      </c>
      <c r="C318" s="118">
        <v>0</v>
      </c>
      <c r="D318" s="118" t="s">
        <v>572</v>
      </c>
      <c r="E318" s="118">
        <v>1107.8352</v>
      </c>
      <c r="F318" s="118" t="s">
        <v>572</v>
      </c>
      <c r="G318" s="118">
        <v>1116.9275</v>
      </c>
      <c r="H318" s="118" t="s">
        <v>573</v>
      </c>
      <c r="I318" s="118">
        <v>1091.3249000000001</v>
      </c>
      <c r="J318" s="118">
        <v>24.1724</v>
      </c>
      <c r="K318" s="118">
        <v>1115.4973</v>
      </c>
    </row>
    <row r="319" spans="1:11" x14ac:dyDescent="0.25">
      <c r="A319" s="118" t="s">
        <v>287</v>
      </c>
      <c r="B319" s="118" t="s">
        <v>890</v>
      </c>
      <c r="C319" s="118">
        <v>0</v>
      </c>
      <c r="D319" s="118" t="s">
        <v>572</v>
      </c>
      <c r="E319" s="120">
        <v>3221.3971999999999</v>
      </c>
      <c r="F319" s="118" t="s">
        <v>572</v>
      </c>
      <c r="G319" s="120">
        <v>3333.1039999999998</v>
      </c>
      <c r="H319" s="118" t="s">
        <v>573</v>
      </c>
      <c r="I319" s="120">
        <v>3590.2851999999998</v>
      </c>
      <c r="J319" s="118">
        <v>0</v>
      </c>
      <c r="K319" s="120">
        <v>3590.2851999999998</v>
      </c>
    </row>
    <row r="320" spans="1:11" x14ac:dyDescent="0.25">
      <c r="A320" s="118" t="s">
        <v>288</v>
      </c>
      <c r="B320" s="118" t="s">
        <v>891</v>
      </c>
      <c r="C320" s="118">
        <v>0</v>
      </c>
      <c r="D320" s="118" t="s">
        <v>572</v>
      </c>
      <c r="E320" s="118">
        <v>140.41730000000001</v>
      </c>
      <c r="F320" s="118" t="s">
        <v>572</v>
      </c>
      <c r="G320" s="118">
        <v>149.97409999999999</v>
      </c>
      <c r="H320" s="118" t="s">
        <v>573</v>
      </c>
      <c r="I320" s="118">
        <v>170.7259</v>
      </c>
      <c r="J320" s="118">
        <v>1.5455000000000001</v>
      </c>
      <c r="K320" s="118">
        <v>172.2714</v>
      </c>
    </row>
    <row r="321" spans="1:11" x14ac:dyDescent="0.25">
      <c r="A321" s="118" t="s">
        <v>289</v>
      </c>
      <c r="B321" s="118" t="s">
        <v>892</v>
      </c>
      <c r="C321" s="118">
        <v>0</v>
      </c>
      <c r="D321" s="118" t="s">
        <v>572</v>
      </c>
      <c r="E321" s="118">
        <v>295.06279999999998</v>
      </c>
      <c r="F321" s="118" t="s">
        <v>572</v>
      </c>
      <c r="G321" s="118">
        <v>299.02249999999998</v>
      </c>
      <c r="H321" s="118" t="s">
        <v>573</v>
      </c>
      <c r="I321" s="118">
        <v>330.60629999999998</v>
      </c>
      <c r="J321" s="118">
        <v>0</v>
      </c>
      <c r="K321" s="118">
        <v>330.60629999999998</v>
      </c>
    </row>
    <row r="322" spans="1:11" x14ac:dyDescent="0.25">
      <c r="A322" s="118" t="s">
        <v>290</v>
      </c>
      <c r="B322" s="118" t="s">
        <v>893</v>
      </c>
      <c r="C322" s="118">
        <v>0</v>
      </c>
      <c r="D322" s="118" t="s">
        <v>572</v>
      </c>
      <c r="E322" s="118">
        <v>1918.6431</v>
      </c>
      <c r="F322" s="118" t="s">
        <v>573</v>
      </c>
      <c r="G322" s="118">
        <v>1901.9581000000001</v>
      </c>
      <c r="H322" s="118" t="s">
        <v>572</v>
      </c>
      <c r="I322" s="118">
        <v>1850.2190000000001</v>
      </c>
      <c r="J322" s="118">
        <v>75.574700000000007</v>
      </c>
      <c r="K322" s="118">
        <v>1925.7936999999999</v>
      </c>
    </row>
    <row r="323" spans="1:11" x14ac:dyDescent="0.25">
      <c r="A323" s="118" t="s">
        <v>291</v>
      </c>
      <c r="B323" s="118" t="s">
        <v>894</v>
      </c>
      <c r="C323" s="118">
        <v>0</v>
      </c>
      <c r="D323" s="118" t="s">
        <v>572</v>
      </c>
      <c r="E323" s="118">
        <v>178.59809999999999</v>
      </c>
      <c r="F323" s="118" t="s">
        <v>572</v>
      </c>
      <c r="G323" s="118">
        <v>196.1277</v>
      </c>
      <c r="H323" s="118" t="s">
        <v>573</v>
      </c>
      <c r="I323" s="118">
        <v>205.43369999999999</v>
      </c>
      <c r="J323" s="118">
        <v>0</v>
      </c>
      <c r="K323" s="118">
        <v>205.43369999999999</v>
      </c>
    </row>
    <row r="324" spans="1:11" x14ac:dyDescent="0.25">
      <c r="A324" s="118" t="s">
        <v>292</v>
      </c>
      <c r="B324" s="118" t="s">
        <v>895</v>
      </c>
      <c r="C324" s="118">
        <v>0</v>
      </c>
      <c r="D324" s="118" t="s">
        <v>572</v>
      </c>
      <c r="E324" s="118">
        <v>249.08940000000001</v>
      </c>
      <c r="F324" s="118" t="s">
        <v>572</v>
      </c>
      <c r="G324" s="118">
        <v>241.72909999999999</v>
      </c>
      <c r="H324" s="118" t="s">
        <v>573</v>
      </c>
      <c r="I324" s="118">
        <v>241.72909999999999</v>
      </c>
      <c r="J324" s="118">
        <v>0</v>
      </c>
      <c r="K324" s="118">
        <v>241.72909999999999</v>
      </c>
    </row>
    <row r="325" spans="1:11" x14ac:dyDescent="0.25">
      <c r="A325" s="118" t="s">
        <v>293</v>
      </c>
      <c r="B325" s="118" t="s">
        <v>896</v>
      </c>
      <c r="C325" s="118">
        <v>0</v>
      </c>
      <c r="D325" s="118" t="s">
        <v>572</v>
      </c>
      <c r="E325" s="120">
        <v>1902.4474</v>
      </c>
      <c r="F325" s="118" t="s">
        <v>573</v>
      </c>
      <c r="G325" s="120">
        <v>1879.39</v>
      </c>
      <c r="H325" s="118" t="s">
        <v>572</v>
      </c>
      <c r="I325" s="120">
        <v>1940.5175999999999</v>
      </c>
      <c r="J325" s="118">
        <v>43.132300000000001</v>
      </c>
      <c r="K325" s="120">
        <v>1983.6498999999999</v>
      </c>
    </row>
    <row r="326" spans="1:11" x14ac:dyDescent="0.25">
      <c r="A326" s="118" t="s">
        <v>294</v>
      </c>
      <c r="B326" s="118" t="s">
        <v>897</v>
      </c>
      <c r="C326" s="118">
        <v>0</v>
      </c>
      <c r="D326" s="118" t="s">
        <v>572</v>
      </c>
      <c r="E326" s="118">
        <v>687.47349999999994</v>
      </c>
      <c r="F326" s="118" t="s">
        <v>573</v>
      </c>
      <c r="G326" s="118">
        <v>681.11670000000004</v>
      </c>
      <c r="H326" s="118" t="s">
        <v>572</v>
      </c>
      <c r="I326" s="118">
        <v>689.86569999999995</v>
      </c>
      <c r="J326" s="118">
        <v>40.3962</v>
      </c>
      <c r="K326" s="118">
        <v>730.26189999999997</v>
      </c>
    </row>
    <row r="327" spans="1:11" x14ac:dyDescent="0.25">
      <c r="A327" s="118" t="s">
        <v>295</v>
      </c>
      <c r="B327" s="118" t="s">
        <v>898</v>
      </c>
      <c r="C327" s="118">
        <v>0</v>
      </c>
      <c r="D327" s="118" t="s">
        <v>572</v>
      </c>
      <c r="E327" s="118">
        <v>1000.7871</v>
      </c>
      <c r="F327" s="118" t="s">
        <v>572</v>
      </c>
      <c r="G327" s="118">
        <v>1042.5518999999999</v>
      </c>
      <c r="H327" s="118" t="s">
        <v>573</v>
      </c>
      <c r="I327" s="118">
        <v>1119.4046000000001</v>
      </c>
      <c r="J327" s="118">
        <v>11.9551</v>
      </c>
      <c r="K327" s="118">
        <v>1131.3597</v>
      </c>
    </row>
    <row r="328" spans="1:11" x14ac:dyDescent="0.25">
      <c r="A328" s="118" t="s">
        <v>296</v>
      </c>
      <c r="B328" s="118" t="s">
        <v>899</v>
      </c>
      <c r="C328" s="118">
        <v>0</v>
      </c>
      <c r="D328" s="118" t="s">
        <v>572</v>
      </c>
      <c r="E328" s="118">
        <v>801.70389999999998</v>
      </c>
      <c r="F328" s="118" t="s">
        <v>572</v>
      </c>
      <c r="G328" s="118">
        <v>817.7903</v>
      </c>
      <c r="H328" s="118" t="s">
        <v>573</v>
      </c>
      <c r="I328" s="118">
        <v>881.84609999999998</v>
      </c>
      <c r="J328" s="118">
        <v>0</v>
      </c>
      <c r="K328" s="118">
        <v>881.84609999999998</v>
      </c>
    </row>
    <row r="329" spans="1:11" x14ac:dyDescent="0.25">
      <c r="A329" s="118" t="s">
        <v>297</v>
      </c>
      <c r="B329" s="118" t="s">
        <v>900</v>
      </c>
      <c r="C329" s="118">
        <v>0</v>
      </c>
      <c r="D329" s="118" t="s">
        <v>572</v>
      </c>
      <c r="E329" s="120">
        <v>1306.1320000000001</v>
      </c>
      <c r="F329" s="118" t="s">
        <v>573</v>
      </c>
      <c r="G329" s="120">
        <v>1262.8097</v>
      </c>
      <c r="H329" s="118" t="s">
        <v>572</v>
      </c>
      <c r="I329" s="120">
        <v>1366.8634999999999</v>
      </c>
      <c r="J329" s="118">
        <v>36.3611</v>
      </c>
      <c r="K329" s="120">
        <v>1403.2246</v>
      </c>
    </row>
    <row r="330" spans="1:11" x14ac:dyDescent="0.25">
      <c r="A330" s="118" t="s">
        <v>538</v>
      </c>
      <c r="B330" s="118" t="s">
        <v>901</v>
      </c>
      <c r="C330" s="118">
        <v>0</v>
      </c>
      <c r="D330" s="118" t="s">
        <v>572</v>
      </c>
      <c r="E330" s="120">
        <v>99.184399999999997</v>
      </c>
      <c r="F330" s="118" t="s">
        <v>573</v>
      </c>
      <c r="G330" s="120">
        <v>91.247</v>
      </c>
      <c r="H330" s="118" t="s">
        <v>572</v>
      </c>
      <c r="I330" s="120">
        <v>115.38039999999999</v>
      </c>
      <c r="J330" s="118">
        <v>9.3399999999999997E-2</v>
      </c>
      <c r="K330" s="120">
        <v>115.4738</v>
      </c>
    </row>
    <row r="331" spans="1:11" x14ac:dyDescent="0.25">
      <c r="A331" s="118" t="s">
        <v>539</v>
      </c>
      <c r="B331" s="118" t="s">
        <v>902</v>
      </c>
      <c r="C331" s="118">
        <v>0</v>
      </c>
      <c r="D331" s="118" t="s">
        <v>572</v>
      </c>
      <c r="E331" s="120">
        <v>46.040700000000001</v>
      </c>
      <c r="F331" s="118" t="s">
        <v>572</v>
      </c>
      <c r="G331" s="120">
        <v>52.220799999999997</v>
      </c>
      <c r="H331" s="118" t="s">
        <v>573</v>
      </c>
      <c r="I331" s="120">
        <v>57.871400000000001</v>
      </c>
      <c r="J331" s="118">
        <v>0</v>
      </c>
      <c r="K331" s="120">
        <v>57.871400000000001</v>
      </c>
    </row>
    <row r="332" spans="1:11" x14ac:dyDescent="0.25">
      <c r="A332" s="118" t="s">
        <v>298</v>
      </c>
      <c r="B332" s="118" t="s">
        <v>903</v>
      </c>
      <c r="C332" s="118">
        <v>0</v>
      </c>
      <c r="D332" s="118" t="s">
        <v>572</v>
      </c>
      <c r="E332" s="120">
        <v>575.83209999999997</v>
      </c>
      <c r="F332" s="118" t="s">
        <v>573</v>
      </c>
      <c r="G332" s="120">
        <v>569.59249999999997</v>
      </c>
      <c r="H332" s="118" t="s">
        <v>572</v>
      </c>
      <c r="I332" s="120">
        <v>572.43550000000005</v>
      </c>
      <c r="J332" s="118">
        <v>25.760999999999999</v>
      </c>
      <c r="K332" s="120">
        <v>598.19650000000001</v>
      </c>
    </row>
    <row r="333" spans="1:11" x14ac:dyDescent="0.25">
      <c r="A333" s="118" t="s">
        <v>299</v>
      </c>
      <c r="B333" s="118" t="s">
        <v>904</v>
      </c>
      <c r="C333" s="118">
        <v>0</v>
      </c>
      <c r="D333" s="118" t="s">
        <v>572</v>
      </c>
      <c r="E333" s="118">
        <v>193.28649999999999</v>
      </c>
      <c r="F333" s="118" t="s">
        <v>572</v>
      </c>
      <c r="G333" s="118">
        <v>197.8321</v>
      </c>
      <c r="H333" s="118" t="s">
        <v>573</v>
      </c>
      <c r="I333" s="118">
        <v>197.8321</v>
      </c>
      <c r="J333" s="118">
        <v>0</v>
      </c>
      <c r="K333" s="118">
        <v>197.8321</v>
      </c>
    </row>
    <row r="334" spans="1:11" x14ac:dyDescent="0.25">
      <c r="A334" s="118" t="s">
        <v>540</v>
      </c>
      <c r="B334" s="118" t="s">
        <v>905</v>
      </c>
      <c r="C334" s="118">
        <v>0</v>
      </c>
      <c r="D334" s="118" t="s">
        <v>572</v>
      </c>
      <c r="E334" s="118">
        <v>69.361400000000003</v>
      </c>
      <c r="F334" s="118" t="s">
        <v>572</v>
      </c>
      <c r="G334" s="118">
        <v>72.783799999999999</v>
      </c>
      <c r="H334" s="118" t="s">
        <v>573</v>
      </c>
      <c r="I334" s="118">
        <v>83.564899999999994</v>
      </c>
      <c r="J334" s="118">
        <v>0</v>
      </c>
      <c r="K334" s="118">
        <v>83.564899999999994</v>
      </c>
    </row>
    <row r="335" spans="1:11" x14ac:dyDescent="0.25">
      <c r="A335" s="118" t="s">
        <v>541</v>
      </c>
      <c r="B335" s="118" t="s">
        <v>906</v>
      </c>
      <c r="C335" s="118">
        <v>0</v>
      </c>
      <c r="D335" s="118" t="s">
        <v>572</v>
      </c>
      <c r="E335" s="118">
        <v>35.3399</v>
      </c>
      <c r="F335" s="118" t="s">
        <v>572</v>
      </c>
      <c r="G335" s="118">
        <v>39.575499999999998</v>
      </c>
      <c r="H335" s="118" t="s">
        <v>573</v>
      </c>
      <c r="I335" s="118">
        <v>42.208100000000002</v>
      </c>
      <c r="J335" s="118">
        <v>0</v>
      </c>
      <c r="K335" s="118">
        <v>42.208100000000002</v>
      </c>
    </row>
    <row r="336" spans="1:11" x14ac:dyDescent="0.25">
      <c r="A336" s="118" t="s">
        <v>300</v>
      </c>
      <c r="B336" s="118" t="s">
        <v>907</v>
      </c>
      <c r="C336" s="118">
        <v>0</v>
      </c>
      <c r="D336" s="118" t="s">
        <v>572</v>
      </c>
      <c r="E336" s="118">
        <v>718.22220000000004</v>
      </c>
      <c r="F336" s="118" t="s">
        <v>573</v>
      </c>
      <c r="G336" s="118">
        <v>714.80240000000003</v>
      </c>
      <c r="H336" s="118" t="s">
        <v>572</v>
      </c>
      <c r="I336" s="118">
        <v>741.01729999999998</v>
      </c>
      <c r="J336" s="118">
        <v>17.6706</v>
      </c>
      <c r="K336" s="118">
        <v>758.68790000000001</v>
      </c>
    </row>
    <row r="337" spans="1:11" x14ac:dyDescent="0.25">
      <c r="A337" s="118" t="s">
        <v>542</v>
      </c>
      <c r="B337" s="118" t="s">
        <v>908</v>
      </c>
      <c r="C337" s="118">
        <v>0</v>
      </c>
      <c r="D337" s="118" t="s">
        <v>572</v>
      </c>
      <c r="E337" s="118">
        <v>65.037800000000004</v>
      </c>
      <c r="F337" s="118" t="s">
        <v>572</v>
      </c>
      <c r="G337" s="118">
        <v>75.538300000000007</v>
      </c>
      <c r="H337" s="118" t="s">
        <v>573</v>
      </c>
      <c r="I337" s="118">
        <v>75.538300000000007</v>
      </c>
      <c r="J337" s="118">
        <v>0</v>
      </c>
      <c r="K337" s="118">
        <v>75.538300000000007</v>
      </c>
    </row>
    <row r="338" spans="1:11" x14ac:dyDescent="0.25">
      <c r="A338" s="118" t="s">
        <v>301</v>
      </c>
      <c r="B338" s="118" t="s">
        <v>909</v>
      </c>
      <c r="C338" s="118">
        <v>0</v>
      </c>
      <c r="D338" s="118" t="s">
        <v>572</v>
      </c>
      <c r="E338" s="120">
        <v>169.90100000000001</v>
      </c>
      <c r="F338" s="118" t="s">
        <v>572</v>
      </c>
      <c r="G338" s="120">
        <v>170.1285</v>
      </c>
      <c r="H338" s="118" t="s">
        <v>573</v>
      </c>
      <c r="I338" s="120">
        <v>187.16900000000001</v>
      </c>
      <c r="J338" s="118">
        <v>0</v>
      </c>
      <c r="K338" s="120">
        <v>187.16900000000001</v>
      </c>
    </row>
    <row r="339" spans="1:11" x14ac:dyDescent="0.25">
      <c r="A339" s="118" t="s">
        <v>302</v>
      </c>
      <c r="B339" s="118" t="s">
        <v>910</v>
      </c>
      <c r="C339" s="118">
        <v>0</v>
      </c>
      <c r="D339" s="118" t="s">
        <v>572</v>
      </c>
      <c r="E339" s="118">
        <v>401.9776</v>
      </c>
      <c r="F339" s="118" t="s">
        <v>573</v>
      </c>
      <c r="G339" s="118">
        <v>386.22019999999998</v>
      </c>
      <c r="H339" s="118" t="s">
        <v>572</v>
      </c>
      <c r="I339" s="118">
        <v>404.4246</v>
      </c>
      <c r="J339" s="118">
        <v>0</v>
      </c>
      <c r="K339" s="118">
        <v>404.4246</v>
      </c>
    </row>
    <row r="340" spans="1:11" x14ac:dyDescent="0.25">
      <c r="A340" s="118" t="s">
        <v>303</v>
      </c>
      <c r="B340" s="118" t="s">
        <v>911</v>
      </c>
      <c r="C340" s="118">
        <v>0</v>
      </c>
      <c r="D340" s="118" t="s">
        <v>572</v>
      </c>
      <c r="E340" s="120">
        <v>286.79039999999998</v>
      </c>
      <c r="F340" s="118" t="s">
        <v>572</v>
      </c>
      <c r="G340" s="120">
        <v>299.46530000000001</v>
      </c>
      <c r="H340" s="118" t="s">
        <v>573</v>
      </c>
      <c r="I340" s="120">
        <v>338.88069999999999</v>
      </c>
      <c r="J340" s="118">
        <v>0</v>
      </c>
      <c r="K340" s="120">
        <v>338.88069999999999</v>
      </c>
    </row>
    <row r="341" spans="1:11" x14ac:dyDescent="0.25">
      <c r="A341" s="118" t="s">
        <v>304</v>
      </c>
      <c r="B341" s="118" t="s">
        <v>912</v>
      </c>
      <c r="C341" s="118">
        <v>0</v>
      </c>
      <c r="D341" s="118" t="s">
        <v>572</v>
      </c>
      <c r="E341" s="120">
        <v>1068.1965</v>
      </c>
      <c r="F341" s="118" t="s">
        <v>572</v>
      </c>
      <c r="G341" s="120">
        <v>1084.9833000000001</v>
      </c>
      <c r="H341" s="118" t="s">
        <v>573</v>
      </c>
      <c r="I341" s="120">
        <v>1136.4336000000001</v>
      </c>
      <c r="J341" s="118">
        <v>24.823</v>
      </c>
      <c r="K341" s="120">
        <v>1161.2565999999999</v>
      </c>
    </row>
    <row r="342" spans="1:11" x14ac:dyDescent="0.25">
      <c r="A342" s="118" t="s">
        <v>305</v>
      </c>
      <c r="B342" s="118" t="s">
        <v>913</v>
      </c>
      <c r="C342" s="118">
        <v>0</v>
      </c>
      <c r="D342" s="118" t="s">
        <v>572</v>
      </c>
      <c r="E342" s="118">
        <v>845.54300000000001</v>
      </c>
      <c r="F342" s="118" t="s">
        <v>573</v>
      </c>
      <c r="G342" s="118">
        <v>832.14580000000001</v>
      </c>
      <c r="H342" s="118" t="s">
        <v>572</v>
      </c>
      <c r="I342" s="118">
        <v>829.61599999999999</v>
      </c>
      <c r="J342" s="118">
        <v>41.870100000000001</v>
      </c>
      <c r="K342" s="118">
        <v>871.48609999999996</v>
      </c>
    </row>
    <row r="343" spans="1:11" x14ac:dyDescent="0.25">
      <c r="A343" s="118" t="s">
        <v>306</v>
      </c>
      <c r="B343" s="118" t="s">
        <v>914</v>
      </c>
      <c r="C343" s="118">
        <v>0</v>
      </c>
      <c r="D343" s="118" t="s">
        <v>572</v>
      </c>
      <c r="E343" s="118">
        <v>1223.4097999999999</v>
      </c>
      <c r="F343" s="118" t="s">
        <v>573</v>
      </c>
      <c r="G343" s="120">
        <v>1186.5972999999999</v>
      </c>
      <c r="H343" s="118" t="s">
        <v>572</v>
      </c>
      <c r="I343" s="120">
        <v>1332.2230999999999</v>
      </c>
      <c r="J343" s="118">
        <v>0</v>
      </c>
      <c r="K343" s="120">
        <v>1332.2230999999999</v>
      </c>
    </row>
    <row r="344" spans="1:11" x14ac:dyDescent="0.25">
      <c r="A344" s="118" t="s">
        <v>307</v>
      </c>
      <c r="B344" s="118" t="s">
        <v>915</v>
      </c>
      <c r="C344" s="118">
        <v>0</v>
      </c>
      <c r="D344" s="118" t="s">
        <v>572</v>
      </c>
      <c r="E344" s="118">
        <v>163.54329999999999</v>
      </c>
      <c r="F344" s="118" t="s">
        <v>572</v>
      </c>
      <c r="G344" s="118">
        <v>168.68989999999999</v>
      </c>
      <c r="H344" s="118" t="s">
        <v>573</v>
      </c>
      <c r="I344" s="118">
        <v>188.96770000000001</v>
      </c>
      <c r="J344" s="118">
        <v>0</v>
      </c>
      <c r="K344" s="118">
        <v>188.96770000000001</v>
      </c>
    </row>
    <row r="345" spans="1:11" x14ac:dyDescent="0.25">
      <c r="A345" s="118" t="s">
        <v>308</v>
      </c>
      <c r="B345" s="118" t="s">
        <v>916</v>
      </c>
      <c r="C345" s="118">
        <v>0</v>
      </c>
      <c r="D345" s="118" t="s">
        <v>572</v>
      </c>
      <c r="E345" s="120">
        <v>687.577</v>
      </c>
      <c r="F345" s="118" t="s">
        <v>572</v>
      </c>
      <c r="G345" s="120">
        <v>712.49659999999994</v>
      </c>
      <c r="H345" s="118" t="s">
        <v>573</v>
      </c>
      <c r="I345" s="120">
        <v>718.32600000000002</v>
      </c>
      <c r="J345" s="118">
        <v>28.2988</v>
      </c>
      <c r="K345" s="120">
        <v>746.62480000000005</v>
      </c>
    </row>
    <row r="346" spans="1:11" x14ac:dyDescent="0.25">
      <c r="A346" s="118" t="s">
        <v>309</v>
      </c>
      <c r="B346" s="118" t="s">
        <v>917</v>
      </c>
      <c r="C346" s="118">
        <v>0</v>
      </c>
      <c r="D346" s="118" t="s">
        <v>572</v>
      </c>
      <c r="E346" s="118">
        <v>234.09200000000001</v>
      </c>
      <c r="F346" s="118" t="s">
        <v>572</v>
      </c>
      <c r="G346" s="118">
        <v>239.13720000000001</v>
      </c>
      <c r="H346" s="118" t="s">
        <v>573</v>
      </c>
      <c r="I346" s="118">
        <v>255.73699999999999</v>
      </c>
      <c r="J346" s="118">
        <v>0</v>
      </c>
      <c r="K346" s="118">
        <v>255.73699999999999</v>
      </c>
    </row>
    <row r="347" spans="1:11" x14ac:dyDescent="0.25">
      <c r="A347" s="118" t="s">
        <v>310</v>
      </c>
      <c r="B347" s="118" t="s">
        <v>918</v>
      </c>
      <c r="C347" s="118">
        <v>0</v>
      </c>
      <c r="D347" s="118" t="s">
        <v>572</v>
      </c>
      <c r="E347" s="118">
        <v>1311.9962</v>
      </c>
      <c r="F347" s="118" t="s">
        <v>573</v>
      </c>
      <c r="G347" s="118">
        <v>1258.3593000000001</v>
      </c>
      <c r="H347" s="118" t="s">
        <v>572</v>
      </c>
      <c r="I347" s="118">
        <v>1353.4639</v>
      </c>
      <c r="J347" s="118">
        <v>0</v>
      </c>
      <c r="K347" s="118">
        <v>1353.4639</v>
      </c>
    </row>
    <row r="348" spans="1:11" x14ac:dyDescent="0.25">
      <c r="A348" s="118" t="s">
        <v>311</v>
      </c>
      <c r="B348" s="118" t="s">
        <v>919</v>
      </c>
      <c r="C348" s="118">
        <v>0</v>
      </c>
      <c r="D348" s="118" t="s">
        <v>572</v>
      </c>
      <c r="E348" s="120">
        <v>1509.1614999999999</v>
      </c>
      <c r="F348" s="118" t="s">
        <v>573</v>
      </c>
      <c r="G348" s="120">
        <v>1455.8106</v>
      </c>
      <c r="H348" s="118" t="s">
        <v>572</v>
      </c>
      <c r="I348" s="120">
        <v>1462.3995</v>
      </c>
      <c r="J348" s="118">
        <v>42.856699999999996</v>
      </c>
      <c r="K348" s="120">
        <v>1505.2562</v>
      </c>
    </row>
    <row r="349" spans="1:11" x14ac:dyDescent="0.25">
      <c r="A349" s="118" t="s">
        <v>312</v>
      </c>
      <c r="B349" s="118" t="s">
        <v>920</v>
      </c>
      <c r="C349" s="118">
        <v>0</v>
      </c>
      <c r="D349" s="118" t="s">
        <v>572</v>
      </c>
      <c r="E349" s="118">
        <v>761.68740000000003</v>
      </c>
      <c r="F349" s="118" t="s">
        <v>573</v>
      </c>
      <c r="G349" s="118">
        <v>707.09860000000003</v>
      </c>
      <c r="H349" s="118" t="s">
        <v>572</v>
      </c>
      <c r="I349" s="118">
        <v>739.90170000000001</v>
      </c>
      <c r="J349" s="118">
        <v>25.221499999999999</v>
      </c>
      <c r="K349" s="118">
        <v>765.1232</v>
      </c>
    </row>
    <row r="350" spans="1:11" x14ac:dyDescent="0.25">
      <c r="A350" s="118" t="s">
        <v>543</v>
      </c>
      <c r="B350" s="118" t="s">
        <v>921</v>
      </c>
      <c r="C350" s="118">
        <v>0</v>
      </c>
      <c r="D350" s="118" t="s">
        <v>572</v>
      </c>
      <c r="E350" s="118">
        <v>147.67619999999999</v>
      </c>
      <c r="F350" s="118" t="s">
        <v>572</v>
      </c>
      <c r="G350" s="118">
        <v>159.005</v>
      </c>
      <c r="H350" s="118" t="s">
        <v>573</v>
      </c>
      <c r="I350" s="118">
        <v>166.16309999999999</v>
      </c>
      <c r="J350" s="118">
        <v>0</v>
      </c>
      <c r="K350" s="118">
        <v>166.16309999999999</v>
      </c>
    </row>
    <row r="351" spans="1:11" x14ac:dyDescent="0.25">
      <c r="A351" s="118" t="s">
        <v>313</v>
      </c>
      <c r="B351" s="118" t="s">
        <v>922</v>
      </c>
      <c r="C351" s="118">
        <v>0</v>
      </c>
      <c r="D351" s="118" t="s">
        <v>572</v>
      </c>
      <c r="E351" s="118">
        <v>1420.8669</v>
      </c>
      <c r="F351" s="118" t="s">
        <v>573</v>
      </c>
      <c r="G351" s="118">
        <v>1397.3598</v>
      </c>
      <c r="H351" s="118" t="s">
        <v>572</v>
      </c>
      <c r="I351" s="118">
        <v>1426.7182</v>
      </c>
      <c r="J351" s="118">
        <v>48.440100000000001</v>
      </c>
      <c r="K351" s="118">
        <v>1475.1583000000001</v>
      </c>
    </row>
    <row r="352" spans="1:11" x14ac:dyDescent="0.25">
      <c r="A352" s="118" t="s">
        <v>314</v>
      </c>
      <c r="B352" s="118" t="s">
        <v>1192</v>
      </c>
      <c r="C352" s="118">
        <v>0</v>
      </c>
      <c r="D352" s="118" t="s">
        <v>572</v>
      </c>
      <c r="E352" s="118">
        <v>5163.9179000000004</v>
      </c>
      <c r="F352" s="118" t="s">
        <v>573</v>
      </c>
      <c r="G352" s="118">
        <v>4961.1211999999996</v>
      </c>
      <c r="H352" s="118" t="s">
        <v>572</v>
      </c>
      <c r="I352" s="118">
        <v>4967.9847</v>
      </c>
      <c r="J352" s="118">
        <v>186.89109999999999</v>
      </c>
      <c r="K352" s="118">
        <v>5154.8757999999998</v>
      </c>
    </row>
    <row r="353" spans="1:11" x14ac:dyDescent="0.25">
      <c r="A353" s="118" t="s">
        <v>315</v>
      </c>
      <c r="B353" s="118" t="s">
        <v>924</v>
      </c>
      <c r="C353" s="118">
        <v>0</v>
      </c>
      <c r="D353" s="118" t="s">
        <v>572</v>
      </c>
      <c r="E353" s="118">
        <v>202.15629999999999</v>
      </c>
      <c r="F353" s="118" t="s">
        <v>572</v>
      </c>
      <c r="G353" s="118">
        <v>207.12440000000001</v>
      </c>
      <c r="H353" s="118" t="s">
        <v>573</v>
      </c>
      <c r="I353" s="118">
        <v>207.12440000000001</v>
      </c>
      <c r="J353" s="118">
        <v>0</v>
      </c>
      <c r="K353" s="118">
        <v>207.12440000000001</v>
      </c>
    </row>
    <row r="354" spans="1:11" x14ac:dyDescent="0.25">
      <c r="A354" s="118" t="s">
        <v>316</v>
      </c>
      <c r="B354" s="118" t="s">
        <v>925</v>
      </c>
      <c r="C354" s="118">
        <v>0</v>
      </c>
      <c r="D354" s="118" t="s">
        <v>572</v>
      </c>
      <c r="E354" s="120">
        <v>220.39580000000001</v>
      </c>
      <c r="F354" s="118" t="s">
        <v>572</v>
      </c>
      <c r="G354" s="120">
        <v>229.08430000000001</v>
      </c>
      <c r="H354" s="118" t="s">
        <v>573</v>
      </c>
      <c r="I354" s="120">
        <v>262.25459999999998</v>
      </c>
      <c r="J354" s="118">
        <v>0</v>
      </c>
      <c r="K354" s="120">
        <v>262.25459999999998</v>
      </c>
    </row>
    <row r="355" spans="1:11" x14ac:dyDescent="0.25">
      <c r="A355" s="118" t="s">
        <v>317</v>
      </c>
      <c r="B355" s="118" t="s">
        <v>926</v>
      </c>
      <c r="C355" s="118">
        <v>0</v>
      </c>
      <c r="D355" s="118" t="s">
        <v>572</v>
      </c>
      <c r="E355" s="118">
        <v>187.56290000000001</v>
      </c>
      <c r="F355" s="118" t="s">
        <v>572</v>
      </c>
      <c r="G355" s="118">
        <v>196.7131</v>
      </c>
      <c r="H355" s="118" t="s">
        <v>573</v>
      </c>
      <c r="I355" s="118">
        <v>209.74539999999999</v>
      </c>
      <c r="J355" s="118">
        <v>0</v>
      </c>
      <c r="K355" s="118">
        <v>209.74539999999999</v>
      </c>
    </row>
    <row r="356" spans="1:11" x14ac:dyDescent="0.25">
      <c r="A356" s="118" t="s">
        <v>318</v>
      </c>
      <c r="B356" s="118" t="s">
        <v>927</v>
      </c>
      <c r="C356" s="118">
        <v>0</v>
      </c>
      <c r="D356" s="118" t="s">
        <v>572</v>
      </c>
      <c r="E356" s="118">
        <v>126.1468</v>
      </c>
      <c r="F356" s="118" t="s">
        <v>573</v>
      </c>
      <c r="G356" s="118">
        <v>122.2328</v>
      </c>
      <c r="H356" s="118" t="s">
        <v>572</v>
      </c>
      <c r="I356" s="118">
        <v>126.1468</v>
      </c>
      <c r="J356" s="118">
        <v>0</v>
      </c>
      <c r="K356" s="118">
        <v>126.1468</v>
      </c>
    </row>
    <row r="357" spans="1:11" x14ac:dyDescent="0.25">
      <c r="A357" s="118" t="s">
        <v>319</v>
      </c>
      <c r="B357" s="118" t="s">
        <v>928</v>
      </c>
      <c r="C357" s="118">
        <v>0</v>
      </c>
      <c r="D357" s="118" t="s">
        <v>572</v>
      </c>
      <c r="E357" s="118">
        <v>199.0916</v>
      </c>
      <c r="F357" s="118" t="s">
        <v>572</v>
      </c>
      <c r="G357" s="118">
        <v>215.60720000000001</v>
      </c>
      <c r="H357" s="118" t="s">
        <v>573</v>
      </c>
      <c r="I357" s="118">
        <v>215.60720000000001</v>
      </c>
      <c r="J357" s="118">
        <v>0</v>
      </c>
      <c r="K357" s="118">
        <v>215.60720000000001</v>
      </c>
    </row>
    <row r="358" spans="1:11" x14ac:dyDescent="0.25">
      <c r="A358" s="118" t="s">
        <v>320</v>
      </c>
      <c r="B358" s="118" t="s">
        <v>929</v>
      </c>
      <c r="C358" s="118">
        <v>0</v>
      </c>
      <c r="D358" s="118" t="s">
        <v>572</v>
      </c>
      <c r="E358" s="118">
        <v>1304.7577000000001</v>
      </c>
      <c r="F358" s="118" t="s">
        <v>573</v>
      </c>
      <c r="G358" s="118">
        <v>1299.4218000000001</v>
      </c>
      <c r="H358" s="118" t="s">
        <v>572</v>
      </c>
      <c r="I358" s="118">
        <v>1405.9099000000001</v>
      </c>
      <c r="J358" s="118">
        <v>44.381900000000002</v>
      </c>
      <c r="K358" s="118">
        <v>1450.2918</v>
      </c>
    </row>
    <row r="359" spans="1:11" x14ac:dyDescent="0.25">
      <c r="A359" s="118" t="s">
        <v>321</v>
      </c>
      <c r="B359" s="118" t="s">
        <v>930</v>
      </c>
      <c r="C359" s="118">
        <v>0</v>
      </c>
      <c r="D359" s="118" t="s">
        <v>572</v>
      </c>
      <c r="E359" s="120">
        <v>151.83760000000001</v>
      </c>
      <c r="F359" s="118" t="s">
        <v>572</v>
      </c>
      <c r="G359" s="120">
        <v>155.75030000000001</v>
      </c>
      <c r="H359" s="118" t="s">
        <v>573</v>
      </c>
      <c r="I359" s="120">
        <v>160.85050000000001</v>
      </c>
      <c r="J359" s="118">
        <v>0</v>
      </c>
      <c r="K359" s="120">
        <v>160.85050000000001</v>
      </c>
    </row>
    <row r="360" spans="1:11" x14ac:dyDescent="0.25">
      <c r="A360" s="118" t="s">
        <v>322</v>
      </c>
      <c r="B360" s="118" t="s">
        <v>931</v>
      </c>
      <c r="C360" s="118">
        <v>0</v>
      </c>
      <c r="D360" s="118" t="s">
        <v>572</v>
      </c>
      <c r="E360" s="118">
        <v>150.38319999999999</v>
      </c>
      <c r="F360" s="118" t="s">
        <v>573</v>
      </c>
      <c r="G360" s="118">
        <v>139.9264</v>
      </c>
      <c r="H360" s="118" t="s">
        <v>572</v>
      </c>
      <c r="I360" s="118">
        <v>172.0419</v>
      </c>
      <c r="J360" s="118">
        <v>0</v>
      </c>
      <c r="K360" s="118">
        <v>172.0419</v>
      </c>
    </row>
    <row r="361" spans="1:11" x14ac:dyDescent="0.25">
      <c r="A361" s="118" t="s">
        <v>323</v>
      </c>
      <c r="B361" s="118" t="s">
        <v>932</v>
      </c>
      <c r="C361" s="118">
        <v>0</v>
      </c>
      <c r="D361" s="118" t="s">
        <v>572</v>
      </c>
      <c r="E361" s="118">
        <v>739.23630000000003</v>
      </c>
      <c r="F361" s="118" t="s">
        <v>573</v>
      </c>
      <c r="G361" s="118">
        <v>702.19730000000004</v>
      </c>
      <c r="H361" s="118" t="s">
        <v>572</v>
      </c>
      <c r="I361" s="118">
        <v>723.90549999999996</v>
      </c>
      <c r="J361" s="118">
        <v>9.7059999999999995</v>
      </c>
      <c r="K361" s="118">
        <v>733.61149999999998</v>
      </c>
    </row>
    <row r="362" spans="1:11" x14ac:dyDescent="0.25">
      <c r="A362" s="118" t="s">
        <v>324</v>
      </c>
      <c r="B362" s="118" t="s">
        <v>933</v>
      </c>
      <c r="C362" s="118">
        <v>0</v>
      </c>
      <c r="D362" s="118" t="s">
        <v>572</v>
      </c>
      <c r="E362" s="118">
        <v>212.00810000000001</v>
      </c>
      <c r="F362" s="118" t="s">
        <v>573</v>
      </c>
      <c r="G362" s="118">
        <v>196.9023</v>
      </c>
      <c r="H362" s="118" t="s">
        <v>572</v>
      </c>
      <c r="I362" s="118">
        <v>219.2653</v>
      </c>
      <c r="J362" s="118">
        <v>7.8090000000000002</v>
      </c>
      <c r="K362" s="118">
        <v>227.07429999999999</v>
      </c>
    </row>
    <row r="363" spans="1:11" x14ac:dyDescent="0.25">
      <c r="A363" s="118" t="s">
        <v>325</v>
      </c>
      <c r="B363" s="118" t="s">
        <v>934</v>
      </c>
      <c r="C363" s="118">
        <v>0</v>
      </c>
      <c r="D363" s="118" t="s">
        <v>572</v>
      </c>
      <c r="E363" s="118">
        <v>595.37810000000002</v>
      </c>
      <c r="F363" s="118" t="s">
        <v>572</v>
      </c>
      <c r="G363" s="118">
        <v>612.59370000000001</v>
      </c>
      <c r="H363" s="118" t="s">
        <v>573</v>
      </c>
      <c r="I363" s="118">
        <v>693.71870000000001</v>
      </c>
      <c r="J363" s="118">
        <v>9.6862999999999992</v>
      </c>
      <c r="K363" s="118">
        <v>703.40499999999997</v>
      </c>
    </row>
    <row r="364" spans="1:11" x14ac:dyDescent="0.25">
      <c r="A364" s="118" t="s">
        <v>326</v>
      </c>
      <c r="B364" s="118" t="s">
        <v>935</v>
      </c>
      <c r="C364" s="118">
        <v>0</v>
      </c>
      <c r="D364" s="118" t="s">
        <v>572</v>
      </c>
      <c r="E364" s="118">
        <v>120.72029999999999</v>
      </c>
      <c r="F364" s="118" t="s">
        <v>572</v>
      </c>
      <c r="G364" s="118">
        <v>134.90299999999999</v>
      </c>
      <c r="H364" s="118" t="s">
        <v>573</v>
      </c>
      <c r="I364" s="118">
        <v>149.55119999999999</v>
      </c>
      <c r="J364" s="118">
        <v>0</v>
      </c>
      <c r="K364" s="118">
        <v>149.55119999999999</v>
      </c>
    </row>
    <row r="365" spans="1:11" x14ac:dyDescent="0.25">
      <c r="A365" s="118" t="s">
        <v>327</v>
      </c>
      <c r="B365" s="118" t="s">
        <v>936</v>
      </c>
      <c r="C365" s="118">
        <v>0</v>
      </c>
      <c r="D365" s="118" t="s">
        <v>572</v>
      </c>
      <c r="E365" s="118">
        <v>621.0059</v>
      </c>
      <c r="F365" s="118" t="s">
        <v>573</v>
      </c>
      <c r="G365" s="118">
        <v>614.82439999999997</v>
      </c>
      <c r="H365" s="118" t="s">
        <v>572</v>
      </c>
      <c r="I365" s="118">
        <v>585.6404</v>
      </c>
      <c r="J365" s="118">
        <v>43.790300000000002</v>
      </c>
      <c r="K365" s="118">
        <v>629.4307</v>
      </c>
    </row>
    <row r="366" spans="1:11" x14ac:dyDescent="0.25">
      <c r="A366" s="118" t="s">
        <v>328</v>
      </c>
      <c r="B366" s="118" t="s">
        <v>937</v>
      </c>
      <c r="C366" s="118">
        <v>0</v>
      </c>
      <c r="D366" s="118" t="s">
        <v>572</v>
      </c>
      <c r="E366" s="118">
        <v>739.57129999999995</v>
      </c>
      <c r="F366" s="118" t="s">
        <v>572</v>
      </c>
      <c r="G366" s="118">
        <v>755.72320000000002</v>
      </c>
      <c r="H366" s="118" t="s">
        <v>573</v>
      </c>
      <c r="I366" s="118">
        <v>749.53420000000006</v>
      </c>
      <c r="J366" s="118">
        <v>24.945900000000002</v>
      </c>
      <c r="K366" s="118">
        <v>774.48009999999999</v>
      </c>
    </row>
    <row r="367" spans="1:11" x14ac:dyDescent="0.25">
      <c r="A367" s="118" t="s">
        <v>544</v>
      </c>
      <c r="B367" s="118" t="s">
        <v>938</v>
      </c>
      <c r="C367" s="118">
        <v>0</v>
      </c>
      <c r="D367" s="118" t="s">
        <v>572</v>
      </c>
      <c r="E367" s="118">
        <v>68.582499999999996</v>
      </c>
      <c r="F367" s="118" t="s">
        <v>573</v>
      </c>
      <c r="G367" s="118">
        <v>61.638800000000003</v>
      </c>
      <c r="H367" s="118" t="s">
        <v>572</v>
      </c>
      <c r="I367" s="118">
        <v>68.582499999999996</v>
      </c>
      <c r="J367" s="118">
        <v>0</v>
      </c>
      <c r="K367" s="118">
        <v>68.582499999999996</v>
      </c>
    </row>
    <row r="368" spans="1:11" x14ac:dyDescent="0.25">
      <c r="A368" s="118" t="s">
        <v>329</v>
      </c>
      <c r="B368" s="118" t="s">
        <v>939</v>
      </c>
      <c r="C368" s="118">
        <v>0</v>
      </c>
      <c r="D368" s="118" t="s">
        <v>572</v>
      </c>
      <c r="E368" s="118">
        <v>378.49200000000002</v>
      </c>
      <c r="F368" s="118" t="s">
        <v>572</v>
      </c>
      <c r="G368" s="118">
        <v>383.6431</v>
      </c>
      <c r="H368" s="118" t="s">
        <v>573</v>
      </c>
      <c r="I368" s="118">
        <v>373.11020000000002</v>
      </c>
      <c r="J368" s="118">
        <v>12.8292</v>
      </c>
      <c r="K368" s="118">
        <v>385.93939999999998</v>
      </c>
    </row>
    <row r="369" spans="1:11" x14ac:dyDescent="0.25">
      <c r="A369" s="118" t="s">
        <v>330</v>
      </c>
      <c r="B369" s="118" t="s">
        <v>940</v>
      </c>
      <c r="C369" s="118">
        <v>0</v>
      </c>
      <c r="D369" s="118" t="s">
        <v>572</v>
      </c>
      <c r="E369" s="118">
        <v>701.50739999999996</v>
      </c>
      <c r="F369" s="118" t="s">
        <v>573</v>
      </c>
      <c r="G369" s="118">
        <v>663.42290000000003</v>
      </c>
      <c r="H369" s="118" t="s">
        <v>572</v>
      </c>
      <c r="I369" s="118">
        <v>681.43370000000004</v>
      </c>
      <c r="J369" s="118">
        <v>28.756900000000002</v>
      </c>
      <c r="K369" s="120">
        <v>710.19060000000002</v>
      </c>
    </row>
    <row r="370" spans="1:11" x14ac:dyDescent="0.25">
      <c r="A370" s="118" t="s">
        <v>331</v>
      </c>
      <c r="B370" s="118" t="s">
        <v>941</v>
      </c>
      <c r="C370" s="118">
        <v>0</v>
      </c>
      <c r="D370" s="118" t="s">
        <v>572</v>
      </c>
      <c r="E370" s="118">
        <v>267.75439999999998</v>
      </c>
      <c r="F370" s="118" t="s">
        <v>572</v>
      </c>
      <c r="G370" s="118">
        <v>294.24489999999997</v>
      </c>
      <c r="H370" s="118" t="s">
        <v>573</v>
      </c>
      <c r="I370" s="118">
        <v>310.90750000000003</v>
      </c>
      <c r="J370" s="118">
        <v>0</v>
      </c>
      <c r="K370" s="118">
        <v>310.90750000000003</v>
      </c>
    </row>
    <row r="371" spans="1:11" x14ac:dyDescent="0.25">
      <c r="A371" s="118" t="s">
        <v>332</v>
      </c>
      <c r="B371" s="118" t="s">
        <v>942</v>
      </c>
      <c r="C371" s="118">
        <v>0</v>
      </c>
      <c r="D371" s="118" t="s">
        <v>572</v>
      </c>
      <c r="E371" s="118">
        <v>89.956699999999998</v>
      </c>
      <c r="F371" s="118" t="s">
        <v>572</v>
      </c>
      <c r="G371" s="118">
        <v>101.28060000000001</v>
      </c>
      <c r="H371" s="118" t="s">
        <v>573</v>
      </c>
      <c r="I371" s="118">
        <v>133.9118</v>
      </c>
      <c r="J371" s="118">
        <v>0</v>
      </c>
      <c r="K371" s="118">
        <v>133.9118</v>
      </c>
    </row>
    <row r="372" spans="1:11" x14ac:dyDescent="0.25">
      <c r="A372" s="118" t="s">
        <v>333</v>
      </c>
      <c r="B372" s="118" t="s">
        <v>943</v>
      </c>
      <c r="C372" s="118">
        <v>0</v>
      </c>
      <c r="D372" s="118" t="s">
        <v>572</v>
      </c>
      <c r="E372" s="118">
        <v>220.37370000000001</v>
      </c>
      <c r="F372" s="118" t="s">
        <v>573</v>
      </c>
      <c r="G372" s="118">
        <v>210.53210000000001</v>
      </c>
      <c r="H372" s="118" t="s">
        <v>572</v>
      </c>
      <c r="I372" s="118">
        <v>254.8407</v>
      </c>
      <c r="J372" s="118">
        <v>0</v>
      </c>
      <c r="K372" s="118">
        <v>254.8407</v>
      </c>
    </row>
    <row r="373" spans="1:11" x14ac:dyDescent="0.25">
      <c r="A373" s="118" t="s">
        <v>334</v>
      </c>
      <c r="B373" s="118" t="s">
        <v>944</v>
      </c>
      <c r="C373" s="118">
        <v>0</v>
      </c>
      <c r="D373" s="118" t="s">
        <v>572</v>
      </c>
      <c r="E373" s="120">
        <v>662.12649999999996</v>
      </c>
      <c r="F373" s="118" t="s">
        <v>572</v>
      </c>
      <c r="G373" s="120">
        <v>684.67679999999996</v>
      </c>
      <c r="H373" s="118" t="s">
        <v>573</v>
      </c>
      <c r="I373" s="120">
        <v>665.3306</v>
      </c>
      <c r="J373" s="118">
        <v>6.3791000000000002</v>
      </c>
      <c r="K373" s="120">
        <v>671.7097</v>
      </c>
    </row>
    <row r="374" spans="1:11" x14ac:dyDescent="0.25">
      <c r="A374" s="118" t="s">
        <v>545</v>
      </c>
      <c r="B374" s="118" t="s">
        <v>945</v>
      </c>
      <c r="C374" s="118">
        <v>0</v>
      </c>
      <c r="D374" s="118" t="s">
        <v>572</v>
      </c>
      <c r="E374" s="118">
        <v>153.7841</v>
      </c>
      <c r="F374" s="118" t="s">
        <v>573</v>
      </c>
      <c r="G374" s="118">
        <v>139.56219999999999</v>
      </c>
      <c r="H374" s="118" t="s">
        <v>572</v>
      </c>
      <c r="I374" s="118">
        <v>162.8929</v>
      </c>
      <c r="J374" s="118">
        <v>0</v>
      </c>
      <c r="K374" s="118">
        <v>162.8929</v>
      </c>
    </row>
    <row r="375" spans="1:11" x14ac:dyDescent="0.25">
      <c r="A375" s="118" t="s">
        <v>335</v>
      </c>
      <c r="B375" s="118" t="s">
        <v>946</v>
      </c>
      <c r="C375" s="118">
        <v>0</v>
      </c>
      <c r="D375" s="118" t="s">
        <v>572</v>
      </c>
      <c r="E375" s="120">
        <v>143.7371</v>
      </c>
      <c r="F375" s="118" t="s">
        <v>572</v>
      </c>
      <c r="G375" s="120">
        <v>144.53579999999999</v>
      </c>
      <c r="H375" s="118" t="s">
        <v>573</v>
      </c>
      <c r="I375" s="120">
        <v>163.63059999999999</v>
      </c>
      <c r="J375" s="118">
        <v>0</v>
      </c>
      <c r="K375" s="120">
        <v>163.63059999999999</v>
      </c>
    </row>
    <row r="376" spans="1:11" x14ac:dyDescent="0.25">
      <c r="A376" s="118" t="s">
        <v>336</v>
      </c>
      <c r="B376" s="118" t="s">
        <v>947</v>
      </c>
      <c r="C376" s="118">
        <v>0</v>
      </c>
      <c r="D376" s="118" t="s">
        <v>572</v>
      </c>
      <c r="E376" s="120">
        <v>598.74300000000005</v>
      </c>
      <c r="F376" s="118" t="s">
        <v>573</v>
      </c>
      <c r="G376" s="120">
        <v>593.73919999999998</v>
      </c>
      <c r="H376" s="118" t="s">
        <v>572</v>
      </c>
      <c r="I376" s="120">
        <v>635.67830000000004</v>
      </c>
      <c r="J376" s="118">
        <v>25.1235</v>
      </c>
      <c r="K376" s="120">
        <v>660.80179999999996</v>
      </c>
    </row>
    <row r="377" spans="1:11" x14ac:dyDescent="0.25">
      <c r="A377" s="118" t="s">
        <v>337</v>
      </c>
      <c r="B377" s="118" t="s">
        <v>948</v>
      </c>
      <c r="C377" s="118">
        <v>0</v>
      </c>
      <c r="D377" s="118" t="s">
        <v>572</v>
      </c>
      <c r="E377" s="118">
        <v>153.25319999999999</v>
      </c>
      <c r="F377" s="118" t="s">
        <v>573</v>
      </c>
      <c r="G377" s="118">
        <v>139.89709999999999</v>
      </c>
      <c r="H377" s="118" t="s">
        <v>572</v>
      </c>
      <c r="I377" s="118">
        <v>184.7784</v>
      </c>
      <c r="J377" s="118">
        <v>0</v>
      </c>
      <c r="K377" s="118">
        <v>184.7784</v>
      </c>
    </row>
    <row r="378" spans="1:11" x14ac:dyDescent="0.25">
      <c r="A378" s="118" t="s">
        <v>338</v>
      </c>
      <c r="B378" s="118" t="s">
        <v>949</v>
      </c>
      <c r="C378" s="118">
        <v>0</v>
      </c>
      <c r="D378" s="118" t="s">
        <v>572</v>
      </c>
      <c r="E378" s="120">
        <v>949.09749999999997</v>
      </c>
      <c r="F378" s="118" t="s">
        <v>572</v>
      </c>
      <c r="G378" s="120">
        <v>973.09770000000003</v>
      </c>
      <c r="H378" s="118" t="s">
        <v>573</v>
      </c>
      <c r="I378" s="120">
        <v>1044.4585999999999</v>
      </c>
      <c r="J378" s="118">
        <v>20.7181</v>
      </c>
      <c r="K378" s="120">
        <v>1065.1767</v>
      </c>
    </row>
    <row r="379" spans="1:11" x14ac:dyDescent="0.25">
      <c r="A379" s="118" t="s">
        <v>339</v>
      </c>
      <c r="B379" s="118" t="s">
        <v>950</v>
      </c>
      <c r="C379" s="118">
        <v>0</v>
      </c>
      <c r="D379" s="118" t="s">
        <v>572</v>
      </c>
      <c r="E379" s="118">
        <v>2063.3157000000001</v>
      </c>
      <c r="F379" s="118" t="s">
        <v>572</v>
      </c>
      <c r="G379" s="118">
        <v>2089.5805999999998</v>
      </c>
      <c r="H379" s="118" t="s">
        <v>573</v>
      </c>
      <c r="I379" s="118">
        <v>2155.9160000000002</v>
      </c>
      <c r="J379" s="118">
        <v>41.523899999999998</v>
      </c>
      <c r="K379" s="118">
        <v>2197.4398999999999</v>
      </c>
    </row>
    <row r="380" spans="1:11" x14ac:dyDescent="0.25">
      <c r="A380" s="118" t="s">
        <v>546</v>
      </c>
      <c r="B380" s="118" t="s">
        <v>951</v>
      </c>
      <c r="C380" s="118">
        <v>0</v>
      </c>
      <c r="D380" s="118" t="s">
        <v>572</v>
      </c>
      <c r="E380" s="118">
        <v>80.533100000000005</v>
      </c>
      <c r="F380" s="118" t="s">
        <v>572</v>
      </c>
      <c r="G380" s="118">
        <v>87.706900000000005</v>
      </c>
      <c r="H380" s="118" t="s">
        <v>573</v>
      </c>
      <c r="I380" s="118">
        <v>106.12949999999999</v>
      </c>
      <c r="J380" s="118">
        <v>0</v>
      </c>
      <c r="K380" s="118">
        <v>106.12949999999999</v>
      </c>
    </row>
    <row r="381" spans="1:11" x14ac:dyDescent="0.25">
      <c r="A381" s="118" t="s">
        <v>340</v>
      </c>
      <c r="B381" s="118" t="s">
        <v>952</v>
      </c>
      <c r="C381" s="118">
        <v>0</v>
      </c>
      <c r="D381" s="118" t="s">
        <v>572</v>
      </c>
      <c r="E381" s="118">
        <v>293.9932</v>
      </c>
      <c r="F381" s="118" t="s">
        <v>572</v>
      </c>
      <c r="G381" s="118">
        <v>312.09910000000002</v>
      </c>
      <c r="H381" s="118" t="s">
        <v>573</v>
      </c>
      <c r="I381" s="118">
        <v>319.9871</v>
      </c>
      <c r="J381" s="118">
        <v>0</v>
      </c>
      <c r="K381" s="118">
        <v>319.9871</v>
      </c>
    </row>
    <row r="382" spans="1:11" x14ac:dyDescent="0.25">
      <c r="A382" s="118" t="s">
        <v>341</v>
      </c>
      <c r="B382" s="118" t="s">
        <v>953</v>
      </c>
      <c r="C382" s="118">
        <v>0</v>
      </c>
      <c r="D382" s="118" t="s">
        <v>572</v>
      </c>
      <c r="E382" s="118">
        <v>306.00099999999998</v>
      </c>
      <c r="F382" s="118" t="s">
        <v>572</v>
      </c>
      <c r="G382" s="118">
        <v>309.05610000000001</v>
      </c>
      <c r="H382" s="118" t="s">
        <v>573</v>
      </c>
      <c r="I382" s="118">
        <v>366.84480000000002</v>
      </c>
      <c r="J382" s="118">
        <v>0</v>
      </c>
      <c r="K382" s="118">
        <v>366.84480000000002</v>
      </c>
    </row>
    <row r="383" spans="1:11" x14ac:dyDescent="0.25">
      <c r="A383" s="118" t="s">
        <v>342</v>
      </c>
      <c r="B383" s="118" t="s">
        <v>954</v>
      </c>
      <c r="C383" s="118">
        <v>0</v>
      </c>
      <c r="D383" s="118" t="s">
        <v>572</v>
      </c>
      <c r="E383" s="118">
        <v>512.84770000000003</v>
      </c>
      <c r="F383" s="118" t="s">
        <v>572</v>
      </c>
      <c r="G383" s="118">
        <v>530.10829999999999</v>
      </c>
      <c r="H383" s="118" t="s">
        <v>573</v>
      </c>
      <c r="I383" s="118">
        <v>538.08889999999997</v>
      </c>
      <c r="J383" s="118">
        <v>9.8783999999999992</v>
      </c>
      <c r="K383" s="118">
        <v>547.96730000000002</v>
      </c>
    </row>
    <row r="384" spans="1:11" x14ac:dyDescent="0.25">
      <c r="A384" s="118" t="s">
        <v>343</v>
      </c>
      <c r="B384" s="118" t="s">
        <v>955</v>
      </c>
      <c r="C384" s="118">
        <v>0</v>
      </c>
      <c r="D384" s="118" t="s">
        <v>572</v>
      </c>
      <c r="E384" s="118">
        <v>373.89350000000002</v>
      </c>
      <c r="F384" s="118" t="s">
        <v>573</v>
      </c>
      <c r="G384" s="118">
        <v>363.06029999999998</v>
      </c>
      <c r="H384" s="118" t="s">
        <v>572</v>
      </c>
      <c r="I384" s="118">
        <v>408.98129999999998</v>
      </c>
      <c r="J384" s="118">
        <v>0</v>
      </c>
      <c r="K384" s="118">
        <v>408.98129999999998</v>
      </c>
    </row>
    <row r="385" spans="1:11" x14ac:dyDescent="0.25">
      <c r="A385" s="118" t="s">
        <v>547</v>
      </c>
      <c r="B385" s="118" t="s">
        <v>956</v>
      </c>
      <c r="C385" s="118">
        <v>0</v>
      </c>
      <c r="D385" s="118" t="s">
        <v>572</v>
      </c>
      <c r="E385" s="118">
        <v>166.2405</v>
      </c>
      <c r="F385" s="118" t="s">
        <v>572</v>
      </c>
      <c r="G385" s="118">
        <v>173.0147</v>
      </c>
      <c r="H385" s="118" t="s">
        <v>573</v>
      </c>
      <c r="I385" s="118">
        <v>207.93610000000001</v>
      </c>
      <c r="J385" s="118">
        <v>2.5956000000000001</v>
      </c>
      <c r="K385" s="118">
        <v>210.5317</v>
      </c>
    </row>
    <row r="386" spans="1:11" x14ac:dyDescent="0.25">
      <c r="A386" s="118" t="s">
        <v>344</v>
      </c>
      <c r="B386" s="118" t="s">
        <v>957</v>
      </c>
      <c r="C386" s="118">
        <v>0</v>
      </c>
      <c r="D386" s="118" t="s">
        <v>572</v>
      </c>
      <c r="E386" s="120">
        <v>5100.2965999999997</v>
      </c>
      <c r="F386" s="118" t="s">
        <v>573</v>
      </c>
      <c r="G386" s="120">
        <v>4944.0995999999996</v>
      </c>
      <c r="H386" s="118" t="s">
        <v>572</v>
      </c>
      <c r="I386" s="120">
        <v>5258.5744000000004</v>
      </c>
      <c r="J386" s="118">
        <v>53.3307</v>
      </c>
      <c r="K386" s="120">
        <v>5311.9050999999999</v>
      </c>
    </row>
    <row r="387" spans="1:11" x14ac:dyDescent="0.25">
      <c r="A387" s="118" t="s">
        <v>345</v>
      </c>
      <c r="B387" s="118" t="s">
        <v>958</v>
      </c>
      <c r="C387" s="118">
        <v>0</v>
      </c>
      <c r="D387" s="118" t="s">
        <v>572</v>
      </c>
      <c r="E387" s="118">
        <v>1695.0717</v>
      </c>
      <c r="F387" s="118" t="s">
        <v>572</v>
      </c>
      <c r="G387" s="118">
        <v>1742.0744999999999</v>
      </c>
      <c r="H387" s="118" t="s">
        <v>573</v>
      </c>
      <c r="I387" s="118">
        <v>1873.731</v>
      </c>
      <c r="J387" s="118">
        <v>50.105800000000002</v>
      </c>
      <c r="K387" s="118">
        <v>1923.8368</v>
      </c>
    </row>
    <row r="388" spans="1:11" x14ac:dyDescent="0.25">
      <c r="A388" s="118" t="s">
        <v>346</v>
      </c>
      <c r="B388" s="118" t="s">
        <v>959</v>
      </c>
      <c r="C388" s="118">
        <v>0</v>
      </c>
      <c r="D388" s="118" t="s">
        <v>572</v>
      </c>
      <c r="E388" s="120">
        <v>400.5496</v>
      </c>
      <c r="F388" s="118" t="s">
        <v>572</v>
      </c>
      <c r="G388" s="120">
        <v>413.37920000000003</v>
      </c>
      <c r="H388" s="118" t="s">
        <v>573</v>
      </c>
      <c r="I388" s="120">
        <v>411.9128</v>
      </c>
      <c r="J388" s="118">
        <v>24.225000000000001</v>
      </c>
      <c r="K388" s="120">
        <v>436.13780000000003</v>
      </c>
    </row>
    <row r="389" spans="1:11" x14ac:dyDescent="0.25">
      <c r="A389" s="118" t="s">
        <v>347</v>
      </c>
      <c r="B389" s="118" t="s">
        <v>960</v>
      </c>
      <c r="C389" s="118">
        <v>0</v>
      </c>
      <c r="D389" s="118" t="s">
        <v>572</v>
      </c>
      <c r="E389" s="118">
        <v>3881.0880999999999</v>
      </c>
      <c r="F389" s="118" t="s">
        <v>573</v>
      </c>
      <c r="G389" s="118">
        <v>3728.7089000000001</v>
      </c>
      <c r="H389" s="118" t="s">
        <v>572</v>
      </c>
      <c r="I389" s="118">
        <v>3865.0605</v>
      </c>
      <c r="J389" s="118">
        <v>107.1016</v>
      </c>
      <c r="K389" s="118">
        <v>3972.1621</v>
      </c>
    </row>
    <row r="390" spans="1:11" x14ac:dyDescent="0.25">
      <c r="A390" s="118" t="s">
        <v>548</v>
      </c>
      <c r="B390" s="118" t="s">
        <v>961</v>
      </c>
      <c r="C390" s="118">
        <v>0</v>
      </c>
      <c r="D390" s="118" t="s">
        <v>572</v>
      </c>
      <c r="E390" s="118">
        <v>234.2784</v>
      </c>
      <c r="F390" s="118" t="s">
        <v>573</v>
      </c>
      <c r="G390" s="120">
        <v>216.25899999999999</v>
      </c>
      <c r="H390" s="118" t="s">
        <v>572</v>
      </c>
      <c r="I390" s="118">
        <v>243.99610000000001</v>
      </c>
      <c r="J390" s="118">
        <v>0</v>
      </c>
      <c r="K390" s="120">
        <v>243.99610000000001</v>
      </c>
    </row>
    <row r="391" spans="1:11" x14ac:dyDescent="0.25">
      <c r="A391" s="118" t="s">
        <v>348</v>
      </c>
      <c r="B391" s="118" t="s">
        <v>962</v>
      </c>
      <c r="C391" s="118">
        <v>0</v>
      </c>
      <c r="D391" s="118" t="s">
        <v>572</v>
      </c>
      <c r="E391" s="120">
        <v>1272.9193</v>
      </c>
      <c r="F391" s="118" t="s">
        <v>573</v>
      </c>
      <c r="G391" s="120">
        <v>1250.7416000000001</v>
      </c>
      <c r="H391" s="118" t="s">
        <v>572</v>
      </c>
      <c r="I391" s="120">
        <v>1349.0139999999999</v>
      </c>
      <c r="J391" s="118">
        <v>38.012500000000003</v>
      </c>
      <c r="K391" s="120">
        <v>1387.0264999999999</v>
      </c>
    </row>
    <row r="392" spans="1:11" x14ac:dyDescent="0.25">
      <c r="A392" s="118" t="s">
        <v>349</v>
      </c>
      <c r="B392" s="118" t="s">
        <v>963</v>
      </c>
      <c r="C392" s="118">
        <v>0</v>
      </c>
      <c r="D392" s="118" t="s">
        <v>572</v>
      </c>
      <c r="E392" s="118">
        <v>406.4726</v>
      </c>
      <c r="F392" s="118" t="s">
        <v>573</v>
      </c>
      <c r="G392" s="118">
        <v>388.66609999999997</v>
      </c>
      <c r="H392" s="118" t="s">
        <v>572</v>
      </c>
      <c r="I392" s="118">
        <v>406.4726</v>
      </c>
      <c r="J392" s="118">
        <v>0</v>
      </c>
      <c r="K392" s="118">
        <v>406.4726</v>
      </c>
    </row>
    <row r="393" spans="1:11" x14ac:dyDescent="0.25">
      <c r="A393" s="118" t="s">
        <v>549</v>
      </c>
      <c r="B393" s="118" t="s">
        <v>964</v>
      </c>
      <c r="C393" s="118">
        <v>0</v>
      </c>
      <c r="D393" s="118" t="s">
        <v>572</v>
      </c>
      <c r="E393" s="120">
        <v>48.840699999999998</v>
      </c>
      <c r="F393" s="118" t="s">
        <v>573</v>
      </c>
      <c r="G393" s="120">
        <v>45.902900000000002</v>
      </c>
      <c r="H393" s="118" t="s">
        <v>572</v>
      </c>
      <c r="I393" s="120">
        <v>66.664599999999993</v>
      </c>
      <c r="J393" s="118">
        <v>0</v>
      </c>
      <c r="K393" s="120">
        <v>66.664599999999993</v>
      </c>
    </row>
    <row r="394" spans="1:11" x14ac:dyDescent="0.25">
      <c r="A394" s="118" t="s">
        <v>350</v>
      </c>
      <c r="B394" s="118" t="s">
        <v>965</v>
      </c>
      <c r="C394" s="120">
        <v>0</v>
      </c>
      <c r="D394" s="118" t="s">
        <v>572</v>
      </c>
      <c r="E394" s="120">
        <v>696.29240000000004</v>
      </c>
      <c r="F394" s="118" t="s">
        <v>572</v>
      </c>
      <c r="G394" s="120">
        <v>724.55470000000003</v>
      </c>
      <c r="H394" s="118" t="s">
        <v>573</v>
      </c>
      <c r="I394" s="120">
        <v>704.12450000000001</v>
      </c>
      <c r="J394" s="118">
        <v>4.8536000000000001</v>
      </c>
      <c r="K394" s="120">
        <v>708.97810000000004</v>
      </c>
    </row>
    <row r="395" spans="1:11" x14ac:dyDescent="0.25">
      <c r="A395" s="118" t="s">
        <v>351</v>
      </c>
      <c r="B395" s="118" t="s">
        <v>966</v>
      </c>
      <c r="C395" s="118">
        <v>0</v>
      </c>
      <c r="D395" s="118" t="s">
        <v>572</v>
      </c>
      <c r="E395" s="118">
        <v>561.38930000000005</v>
      </c>
      <c r="F395" s="118" t="s">
        <v>573</v>
      </c>
      <c r="G395" s="118">
        <v>550.81320000000005</v>
      </c>
      <c r="H395" s="118" t="s">
        <v>572</v>
      </c>
      <c r="I395" s="118">
        <v>561.69309999999996</v>
      </c>
      <c r="J395" s="118">
        <v>13.670299999999999</v>
      </c>
      <c r="K395" s="118">
        <v>575.36339999999996</v>
      </c>
    </row>
    <row r="396" spans="1:11" x14ac:dyDescent="0.25">
      <c r="A396" s="118" t="s">
        <v>352</v>
      </c>
      <c r="B396" s="118" t="s">
        <v>967</v>
      </c>
      <c r="C396" s="118">
        <v>0</v>
      </c>
      <c r="D396" s="118" t="s">
        <v>572</v>
      </c>
      <c r="E396" s="118">
        <v>638.26859999999999</v>
      </c>
      <c r="F396" s="118" t="s">
        <v>573</v>
      </c>
      <c r="G396" s="118">
        <v>613.94600000000003</v>
      </c>
      <c r="H396" s="118" t="s">
        <v>572</v>
      </c>
      <c r="I396" s="118">
        <v>634.19200000000001</v>
      </c>
      <c r="J396" s="118">
        <v>5.048</v>
      </c>
      <c r="K396" s="118">
        <v>639.24</v>
      </c>
    </row>
    <row r="397" spans="1:11" x14ac:dyDescent="0.25">
      <c r="A397" s="118" t="s">
        <v>353</v>
      </c>
      <c r="B397" s="118" t="s">
        <v>968</v>
      </c>
      <c r="C397" s="118">
        <v>0</v>
      </c>
      <c r="D397" s="118" t="s">
        <v>572</v>
      </c>
      <c r="E397" s="118">
        <v>3895.1006000000002</v>
      </c>
      <c r="F397" s="118" t="s">
        <v>573</v>
      </c>
      <c r="G397" s="118">
        <v>3897.0232000000001</v>
      </c>
      <c r="H397" s="118" t="s">
        <v>572</v>
      </c>
      <c r="I397" s="118">
        <v>3988.6480000000001</v>
      </c>
      <c r="J397" s="118">
        <v>84.134</v>
      </c>
      <c r="K397" s="118">
        <v>4072.7820000000002</v>
      </c>
    </row>
    <row r="398" spans="1:11" x14ac:dyDescent="0.25">
      <c r="A398" s="118" t="s">
        <v>354</v>
      </c>
      <c r="B398" s="118" t="s">
        <v>969</v>
      </c>
      <c r="C398" s="118">
        <v>0</v>
      </c>
      <c r="D398" s="118" t="s">
        <v>572</v>
      </c>
      <c r="E398" s="118">
        <v>11288.3631</v>
      </c>
      <c r="F398" s="118" t="s">
        <v>572</v>
      </c>
      <c r="G398" s="118">
        <v>11491.604300000001</v>
      </c>
      <c r="H398" s="118" t="s">
        <v>573</v>
      </c>
      <c r="I398" s="118">
        <v>11095.883900000001</v>
      </c>
      <c r="J398" s="118">
        <v>439.93549999999999</v>
      </c>
      <c r="K398" s="118">
        <v>11535.8194</v>
      </c>
    </row>
    <row r="399" spans="1:11" x14ac:dyDescent="0.25">
      <c r="A399" s="118" t="s">
        <v>355</v>
      </c>
      <c r="B399" s="118" t="s">
        <v>970</v>
      </c>
      <c r="C399" s="118">
        <v>0</v>
      </c>
      <c r="D399" s="118" t="s">
        <v>572</v>
      </c>
      <c r="E399" s="118">
        <v>2693.2777000000001</v>
      </c>
      <c r="F399" s="118" t="s">
        <v>572</v>
      </c>
      <c r="G399" s="118">
        <v>2752.9969999999998</v>
      </c>
      <c r="H399" s="118" t="s">
        <v>573</v>
      </c>
      <c r="I399" s="118">
        <v>2747.5983999999999</v>
      </c>
      <c r="J399" s="118">
        <v>147.6645</v>
      </c>
      <c r="K399" s="118">
        <v>2895.2629000000002</v>
      </c>
    </row>
    <row r="400" spans="1:11" x14ac:dyDescent="0.25">
      <c r="A400" s="118" t="s">
        <v>356</v>
      </c>
      <c r="B400" s="118" t="s">
        <v>971</v>
      </c>
      <c r="C400" s="118">
        <v>0</v>
      </c>
      <c r="D400" s="118" t="s">
        <v>572</v>
      </c>
      <c r="E400" s="118">
        <v>399.09050000000002</v>
      </c>
      <c r="F400" s="118" t="s">
        <v>573</v>
      </c>
      <c r="G400" s="118">
        <v>373.84960000000001</v>
      </c>
      <c r="H400" s="118" t="s">
        <v>572</v>
      </c>
      <c r="I400" s="118">
        <v>381.21519999999998</v>
      </c>
      <c r="J400" s="118">
        <v>15.2766</v>
      </c>
      <c r="K400" s="118">
        <v>396.49180000000001</v>
      </c>
    </row>
    <row r="401" spans="1:11" x14ac:dyDescent="0.25">
      <c r="A401" s="118" t="s">
        <v>357</v>
      </c>
      <c r="B401" s="118" t="s">
        <v>972</v>
      </c>
      <c r="C401" s="118">
        <v>0</v>
      </c>
      <c r="D401" s="118" t="s">
        <v>572</v>
      </c>
      <c r="E401" s="118">
        <v>271.10199999999998</v>
      </c>
      <c r="F401" s="118" t="s">
        <v>573</v>
      </c>
      <c r="G401" s="118">
        <v>270.15109999999999</v>
      </c>
      <c r="H401" s="118" t="s">
        <v>572</v>
      </c>
      <c r="I401" s="118">
        <v>259.41919999999999</v>
      </c>
      <c r="J401" s="118">
        <v>10.187099999999999</v>
      </c>
      <c r="K401" s="118">
        <v>269.60629999999998</v>
      </c>
    </row>
    <row r="402" spans="1:11" x14ac:dyDescent="0.25">
      <c r="A402" s="118" t="s">
        <v>358</v>
      </c>
      <c r="B402" s="118" t="s">
        <v>973</v>
      </c>
      <c r="C402" s="118">
        <v>0</v>
      </c>
      <c r="D402" s="118" t="s">
        <v>572</v>
      </c>
      <c r="E402" s="118">
        <v>383.97570000000002</v>
      </c>
      <c r="F402" s="118" t="s">
        <v>572</v>
      </c>
      <c r="G402" s="118">
        <v>416.80200000000002</v>
      </c>
      <c r="H402" s="118" t="s">
        <v>573</v>
      </c>
      <c r="I402" s="118">
        <v>400.6651</v>
      </c>
      <c r="J402" s="118">
        <v>0</v>
      </c>
      <c r="K402" s="118">
        <v>400.6651</v>
      </c>
    </row>
    <row r="403" spans="1:11" x14ac:dyDescent="0.25">
      <c r="A403" s="118" t="s">
        <v>359</v>
      </c>
      <c r="B403" s="118" t="s">
        <v>974</v>
      </c>
      <c r="C403" s="118">
        <v>0</v>
      </c>
      <c r="D403" s="118" t="s">
        <v>572</v>
      </c>
      <c r="E403" s="118">
        <v>545.64210000000003</v>
      </c>
      <c r="F403" s="118" t="s">
        <v>573</v>
      </c>
      <c r="G403" s="118">
        <v>537.82429999999999</v>
      </c>
      <c r="H403" s="118" t="s">
        <v>572</v>
      </c>
      <c r="I403" s="118">
        <v>543.32809999999995</v>
      </c>
      <c r="J403" s="118">
        <v>8.2975999999999992</v>
      </c>
      <c r="K403" s="118">
        <v>551.62570000000005</v>
      </c>
    </row>
    <row r="404" spans="1:11" x14ac:dyDescent="0.25">
      <c r="A404" s="118" t="s">
        <v>360</v>
      </c>
      <c r="B404" s="118" t="s">
        <v>975</v>
      </c>
      <c r="C404" s="118">
        <v>0</v>
      </c>
      <c r="D404" s="118" t="s">
        <v>572</v>
      </c>
      <c r="E404" s="120">
        <v>770.77880000000005</v>
      </c>
      <c r="F404" s="118" t="s">
        <v>573</v>
      </c>
      <c r="G404" s="120">
        <v>748.97460000000001</v>
      </c>
      <c r="H404" s="118" t="s">
        <v>572</v>
      </c>
      <c r="I404" s="120">
        <v>801.76440000000002</v>
      </c>
      <c r="J404" s="118">
        <v>28.294899999999998</v>
      </c>
      <c r="K404" s="120">
        <v>830.05930000000001</v>
      </c>
    </row>
    <row r="405" spans="1:11" x14ac:dyDescent="0.25">
      <c r="A405" s="118" t="s">
        <v>550</v>
      </c>
      <c r="B405" s="118" t="s">
        <v>976</v>
      </c>
      <c r="C405" s="118">
        <v>0</v>
      </c>
      <c r="D405" s="118" t="s">
        <v>572</v>
      </c>
      <c r="E405" s="118">
        <v>45.418100000000003</v>
      </c>
      <c r="F405" s="118" t="s">
        <v>572</v>
      </c>
      <c r="G405" s="118">
        <v>60.139600000000002</v>
      </c>
      <c r="H405" s="118" t="s">
        <v>573</v>
      </c>
      <c r="I405" s="118">
        <v>70.161799999999999</v>
      </c>
      <c r="J405" s="118">
        <v>0</v>
      </c>
      <c r="K405" s="118">
        <v>70.161799999999999</v>
      </c>
    </row>
    <row r="406" spans="1:11" x14ac:dyDescent="0.25">
      <c r="A406" s="118" t="s">
        <v>361</v>
      </c>
      <c r="B406" s="118" t="s">
        <v>977</v>
      </c>
      <c r="C406" s="118">
        <v>0</v>
      </c>
      <c r="D406" s="118" t="s">
        <v>572</v>
      </c>
      <c r="E406" s="118">
        <v>456.24970000000002</v>
      </c>
      <c r="F406" s="118" t="s">
        <v>572</v>
      </c>
      <c r="G406" s="118">
        <v>470.60930000000002</v>
      </c>
      <c r="H406" s="118" t="s">
        <v>573</v>
      </c>
      <c r="I406" s="118">
        <v>511.91050000000001</v>
      </c>
      <c r="J406" s="118">
        <v>18.0289</v>
      </c>
      <c r="K406" s="118">
        <v>529.93939999999998</v>
      </c>
    </row>
    <row r="407" spans="1:11" x14ac:dyDescent="0.25">
      <c r="A407" s="118" t="s">
        <v>362</v>
      </c>
      <c r="B407" s="118" t="s">
        <v>978</v>
      </c>
      <c r="C407" s="118">
        <v>0</v>
      </c>
      <c r="D407" s="118" t="s">
        <v>572</v>
      </c>
      <c r="E407" s="118">
        <v>614.70230000000004</v>
      </c>
      <c r="F407" s="118" t="s">
        <v>573</v>
      </c>
      <c r="G407" s="118">
        <v>577.50580000000002</v>
      </c>
      <c r="H407" s="118" t="s">
        <v>572</v>
      </c>
      <c r="I407" s="118">
        <v>664.34400000000005</v>
      </c>
      <c r="J407" s="118">
        <v>11.4887</v>
      </c>
      <c r="K407" s="118">
        <v>675.83270000000005</v>
      </c>
    </row>
    <row r="408" spans="1:11" x14ac:dyDescent="0.25">
      <c r="A408" s="118" t="s">
        <v>363</v>
      </c>
      <c r="B408" s="118" t="s">
        <v>979</v>
      </c>
      <c r="C408" s="118">
        <v>0</v>
      </c>
      <c r="D408" s="118" t="s">
        <v>572</v>
      </c>
      <c r="E408" s="118">
        <v>4511.0228999999999</v>
      </c>
      <c r="F408" s="118" t="s">
        <v>573</v>
      </c>
      <c r="G408" s="118">
        <v>4450.6075000000001</v>
      </c>
      <c r="H408" s="118" t="s">
        <v>572</v>
      </c>
      <c r="I408" s="118">
        <v>4497.1958000000004</v>
      </c>
      <c r="J408" s="118">
        <v>113.21599999999999</v>
      </c>
      <c r="K408" s="118">
        <v>4610.4117999999999</v>
      </c>
    </row>
    <row r="409" spans="1:11" x14ac:dyDescent="0.25">
      <c r="A409" s="118" t="s">
        <v>364</v>
      </c>
      <c r="B409" s="118" t="s">
        <v>980</v>
      </c>
      <c r="C409" s="118">
        <v>0</v>
      </c>
      <c r="D409" s="118" t="s">
        <v>572</v>
      </c>
      <c r="E409" s="120">
        <v>848.61239999999998</v>
      </c>
      <c r="F409" s="118" t="s">
        <v>573</v>
      </c>
      <c r="G409" s="120">
        <v>798.9502</v>
      </c>
      <c r="H409" s="118" t="s">
        <v>572</v>
      </c>
      <c r="I409" s="120">
        <v>838.97199999999998</v>
      </c>
      <c r="J409" s="118">
        <v>17.793399999999998</v>
      </c>
      <c r="K409" s="120">
        <v>856.7654</v>
      </c>
    </row>
    <row r="410" spans="1:11" x14ac:dyDescent="0.25">
      <c r="A410" s="118" t="s">
        <v>365</v>
      </c>
      <c r="B410" s="118" t="s">
        <v>981</v>
      </c>
      <c r="C410" s="118">
        <v>0</v>
      </c>
      <c r="D410" s="118" t="s">
        <v>572</v>
      </c>
      <c r="E410" s="118">
        <v>535.92930000000001</v>
      </c>
      <c r="F410" s="118" t="s">
        <v>573</v>
      </c>
      <c r="G410" s="118">
        <v>498.69209999999998</v>
      </c>
      <c r="H410" s="118" t="s">
        <v>572</v>
      </c>
      <c r="I410" s="118">
        <v>544.16330000000005</v>
      </c>
      <c r="J410" s="118">
        <v>24.263999999999999</v>
      </c>
      <c r="K410" s="118">
        <v>568.42729999999995</v>
      </c>
    </row>
    <row r="411" spans="1:11" x14ac:dyDescent="0.25">
      <c r="A411" s="118" t="s">
        <v>366</v>
      </c>
      <c r="B411" s="118" t="s">
        <v>982</v>
      </c>
      <c r="C411" s="118">
        <v>0</v>
      </c>
      <c r="D411" s="118" t="s">
        <v>572</v>
      </c>
      <c r="E411" s="120">
        <v>1358.2628999999999</v>
      </c>
      <c r="F411" s="118" t="s">
        <v>572</v>
      </c>
      <c r="G411" s="120">
        <v>1401.6451</v>
      </c>
      <c r="H411" s="118" t="s">
        <v>573</v>
      </c>
      <c r="I411" s="120">
        <v>1516.3891000000001</v>
      </c>
      <c r="J411" s="118">
        <v>45.052399999999999</v>
      </c>
      <c r="K411" s="120">
        <v>1561.4414999999999</v>
      </c>
    </row>
    <row r="412" spans="1:11" x14ac:dyDescent="0.25">
      <c r="A412" s="118" t="s">
        <v>367</v>
      </c>
      <c r="B412" s="118" t="s">
        <v>983</v>
      </c>
      <c r="C412" s="118">
        <v>0</v>
      </c>
      <c r="D412" s="118" t="s">
        <v>572</v>
      </c>
      <c r="E412" s="118">
        <v>648.10389999999995</v>
      </c>
      <c r="F412" s="118" t="s">
        <v>573</v>
      </c>
      <c r="G412" s="118">
        <v>644.21559999999999</v>
      </c>
      <c r="H412" s="118" t="s">
        <v>572</v>
      </c>
      <c r="I412" s="118">
        <v>616.30589999999995</v>
      </c>
      <c r="J412" s="118">
        <v>30.993500000000001</v>
      </c>
      <c r="K412" s="118">
        <v>647.29939999999999</v>
      </c>
    </row>
    <row r="413" spans="1:11" x14ac:dyDescent="0.25">
      <c r="A413" s="118" t="s">
        <v>368</v>
      </c>
      <c r="B413" s="118" t="s">
        <v>984</v>
      </c>
      <c r="C413" s="118">
        <v>0</v>
      </c>
      <c r="D413" s="118" t="s">
        <v>572</v>
      </c>
      <c r="E413" s="120">
        <v>809.65430000000003</v>
      </c>
      <c r="F413" s="118" t="s">
        <v>573</v>
      </c>
      <c r="G413" s="120">
        <v>774.82119999999998</v>
      </c>
      <c r="H413" s="118" t="s">
        <v>572</v>
      </c>
      <c r="I413" s="120">
        <v>783.95860000000005</v>
      </c>
      <c r="J413" s="118">
        <v>23.3034</v>
      </c>
      <c r="K413" s="120">
        <v>807.26199999999994</v>
      </c>
    </row>
    <row r="414" spans="1:11" x14ac:dyDescent="0.25">
      <c r="A414" s="118" t="s">
        <v>369</v>
      </c>
      <c r="B414" s="118" t="s">
        <v>985</v>
      </c>
      <c r="C414" s="120">
        <v>0</v>
      </c>
      <c r="D414" s="118" t="s">
        <v>572</v>
      </c>
      <c r="E414" s="120">
        <v>303.35480000000001</v>
      </c>
      <c r="F414" s="118" t="s">
        <v>572</v>
      </c>
      <c r="G414" s="120">
        <v>320.79880000000003</v>
      </c>
      <c r="H414" s="118" t="s">
        <v>573</v>
      </c>
      <c r="I414" s="120">
        <v>354.83539999999999</v>
      </c>
      <c r="J414" s="118">
        <v>0</v>
      </c>
      <c r="K414" s="120">
        <v>354.83539999999999</v>
      </c>
    </row>
    <row r="415" spans="1:11" x14ac:dyDescent="0.25">
      <c r="A415" s="118" t="s">
        <v>551</v>
      </c>
      <c r="B415" s="118" t="s">
        <v>986</v>
      </c>
      <c r="C415" s="118">
        <v>0</v>
      </c>
      <c r="D415" s="118" t="s">
        <v>572</v>
      </c>
      <c r="E415" s="118">
        <v>123.5378</v>
      </c>
      <c r="F415" s="118" t="s">
        <v>572</v>
      </c>
      <c r="G415" s="118">
        <v>127.3417</v>
      </c>
      <c r="H415" s="118" t="s">
        <v>573</v>
      </c>
      <c r="I415" s="118">
        <v>141.00380000000001</v>
      </c>
      <c r="J415" s="118">
        <v>0</v>
      </c>
      <c r="K415" s="118">
        <v>141.00380000000001</v>
      </c>
    </row>
    <row r="416" spans="1:11" x14ac:dyDescent="0.25">
      <c r="A416" s="118" t="s">
        <v>370</v>
      </c>
      <c r="B416" s="118" t="s">
        <v>987</v>
      </c>
      <c r="C416" s="118">
        <v>0</v>
      </c>
      <c r="D416" s="118" t="s">
        <v>572</v>
      </c>
      <c r="E416" s="118">
        <v>191.11279999999999</v>
      </c>
      <c r="F416" s="118" t="s">
        <v>573</v>
      </c>
      <c r="G416" s="118">
        <v>186.01</v>
      </c>
      <c r="H416" s="118" t="s">
        <v>572</v>
      </c>
      <c r="I416" s="118">
        <v>212.85599999999999</v>
      </c>
      <c r="J416" s="118">
        <v>0</v>
      </c>
      <c r="K416" s="118">
        <v>212.85599999999999</v>
      </c>
    </row>
    <row r="417" spans="1:11" x14ac:dyDescent="0.25">
      <c r="A417" s="118" t="s">
        <v>371</v>
      </c>
      <c r="B417" s="118" t="s">
        <v>988</v>
      </c>
      <c r="C417" s="118">
        <v>0</v>
      </c>
      <c r="D417" s="118" t="s">
        <v>572</v>
      </c>
      <c r="E417" s="118">
        <v>621.34699999999998</v>
      </c>
      <c r="F417" s="118" t="s">
        <v>573</v>
      </c>
      <c r="G417" s="118">
        <v>580.24249999999995</v>
      </c>
      <c r="H417" s="118" t="s">
        <v>572</v>
      </c>
      <c r="I417" s="118">
        <v>614.62620000000004</v>
      </c>
      <c r="J417" s="118">
        <v>5.0156000000000001</v>
      </c>
      <c r="K417" s="118">
        <v>619.64179999999999</v>
      </c>
    </row>
    <row r="418" spans="1:11" x14ac:dyDescent="0.25">
      <c r="A418" s="118" t="s">
        <v>372</v>
      </c>
      <c r="B418" s="118" t="s">
        <v>989</v>
      </c>
      <c r="C418" s="118">
        <v>0</v>
      </c>
      <c r="D418" s="118" t="s">
        <v>572</v>
      </c>
      <c r="E418" s="120">
        <v>2020.9283</v>
      </c>
      <c r="F418" s="118" t="s">
        <v>572</v>
      </c>
      <c r="G418" s="120">
        <v>2013.432</v>
      </c>
      <c r="H418" s="118" t="s">
        <v>573</v>
      </c>
      <c r="I418" s="120">
        <v>2206.0225999999998</v>
      </c>
      <c r="J418" s="118">
        <v>29.588899999999999</v>
      </c>
      <c r="K418" s="120">
        <v>2235.6115</v>
      </c>
    </row>
    <row r="419" spans="1:11" x14ac:dyDescent="0.25">
      <c r="A419" s="118" t="s">
        <v>373</v>
      </c>
      <c r="B419" s="118" t="s">
        <v>990</v>
      </c>
      <c r="C419" s="118">
        <v>0</v>
      </c>
      <c r="D419" s="118" t="s">
        <v>572</v>
      </c>
      <c r="E419" s="120">
        <v>1050.4284</v>
      </c>
      <c r="F419" s="118" t="s">
        <v>573</v>
      </c>
      <c r="G419" s="120">
        <v>1045.8353999999999</v>
      </c>
      <c r="H419" s="118" t="s">
        <v>572</v>
      </c>
      <c r="I419" s="120">
        <v>1057.3136999999999</v>
      </c>
      <c r="J419" s="118">
        <v>32.420999999999999</v>
      </c>
      <c r="K419" s="120">
        <v>1089.7347</v>
      </c>
    </row>
    <row r="420" spans="1:11" x14ac:dyDescent="0.25">
      <c r="A420" s="118" t="s">
        <v>374</v>
      </c>
      <c r="B420" s="118" t="s">
        <v>991</v>
      </c>
      <c r="C420" s="118">
        <v>0</v>
      </c>
      <c r="D420" s="118" t="s">
        <v>572</v>
      </c>
      <c r="E420" s="118">
        <v>286.08</v>
      </c>
      <c r="F420" s="118" t="s">
        <v>573</v>
      </c>
      <c r="G420" s="118">
        <v>259.43790000000001</v>
      </c>
      <c r="H420" s="118" t="s">
        <v>572</v>
      </c>
      <c r="I420" s="118">
        <v>283.78480000000002</v>
      </c>
      <c r="J420" s="118">
        <v>10.4847</v>
      </c>
      <c r="K420" s="118">
        <v>294.26949999999999</v>
      </c>
    </row>
    <row r="421" spans="1:11" x14ac:dyDescent="0.25">
      <c r="A421" s="118" t="s">
        <v>375</v>
      </c>
      <c r="B421" s="118" t="s">
        <v>992</v>
      </c>
      <c r="C421" s="118">
        <v>0</v>
      </c>
      <c r="D421" s="118" t="s">
        <v>572</v>
      </c>
      <c r="E421" s="118">
        <v>208.51419999999999</v>
      </c>
      <c r="F421" s="118" t="s">
        <v>573</v>
      </c>
      <c r="G421" s="118">
        <v>203.57689999999999</v>
      </c>
      <c r="H421" s="118" t="s">
        <v>572</v>
      </c>
      <c r="I421" s="118">
        <v>212.3699</v>
      </c>
      <c r="J421" s="118">
        <v>2.9106000000000001</v>
      </c>
      <c r="K421" s="118">
        <v>215.28049999999999</v>
      </c>
    </row>
    <row r="422" spans="1:11" x14ac:dyDescent="0.25">
      <c r="A422" s="118" t="s">
        <v>376</v>
      </c>
      <c r="B422" s="118" t="s">
        <v>993</v>
      </c>
      <c r="C422" s="118">
        <v>0</v>
      </c>
      <c r="D422" s="118" t="s">
        <v>572</v>
      </c>
      <c r="E422" s="118">
        <v>1418.0703000000001</v>
      </c>
      <c r="F422" s="118" t="s">
        <v>572</v>
      </c>
      <c r="G422" s="118">
        <v>1433.2445</v>
      </c>
      <c r="H422" s="118" t="s">
        <v>573</v>
      </c>
      <c r="I422" s="118">
        <v>1429.5914</v>
      </c>
      <c r="J422" s="118">
        <v>37.6509</v>
      </c>
      <c r="K422" s="118">
        <v>1467.2422999999999</v>
      </c>
    </row>
    <row r="423" spans="1:11" x14ac:dyDescent="0.25">
      <c r="A423" s="118" t="s">
        <v>552</v>
      </c>
      <c r="B423" s="118" t="s">
        <v>994</v>
      </c>
      <c r="C423" s="118">
        <v>0</v>
      </c>
      <c r="D423" s="118" t="s">
        <v>572</v>
      </c>
      <c r="E423" s="118">
        <v>51.352600000000002</v>
      </c>
      <c r="F423" s="118" t="s">
        <v>572</v>
      </c>
      <c r="G423" s="118">
        <v>74.768799999999999</v>
      </c>
      <c r="H423" s="118" t="s">
        <v>573</v>
      </c>
      <c r="I423" s="118">
        <v>92.456100000000006</v>
      </c>
      <c r="J423" s="118">
        <v>0</v>
      </c>
      <c r="K423" s="118">
        <v>92.456100000000006</v>
      </c>
    </row>
    <row r="424" spans="1:11" x14ac:dyDescent="0.25">
      <c r="A424" s="118" t="s">
        <v>377</v>
      </c>
      <c r="B424" s="118" t="s">
        <v>995</v>
      </c>
      <c r="C424" s="118">
        <v>0</v>
      </c>
      <c r="D424" s="118" t="s">
        <v>572</v>
      </c>
      <c r="E424" s="120">
        <v>436.35500000000002</v>
      </c>
      <c r="F424" s="118" t="s">
        <v>573</v>
      </c>
      <c r="G424" s="120">
        <v>438.8014</v>
      </c>
      <c r="H424" s="118" t="s">
        <v>572</v>
      </c>
      <c r="I424" s="120">
        <v>469.30180000000001</v>
      </c>
      <c r="J424" s="118">
        <v>15.148300000000001</v>
      </c>
      <c r="K424" s="120">
        <v>484.45010000000002</v>
      </c>
    </row>
    <row r="425" spans="1:11" x14ac:dyDescent="0.25">
      <c r="A425" s="118" t="s">
        <v>378</v>
      </c>
      <c r="B425" s="118" t="s">
        <v>996</v>
      </c>
      <c r="C425" s="118">
        <v>0</v>
      </c>
      <c r="D425" s="118" t="s">
        <v>572</v>
      </c>
      <c r="E425" s="120">
        <v>230.01419999999999</v>
      </c>
      <c r="F425" s="118" t="s">
        <v>573</v>
      </c>
      <c r="G425" s="120">
        <v>206.70769999999999</v>
      </c>
      <c r="H425" s="118" t="s">
        <v>572</v>
      </c>
      <c r="I425" s="120">
        <v>234.12280000000001</v>
      </c>
      <c r="J425" s="118">
        <v>0</v>
      </c>
      <c r="K425" s="120">
        <v>234.12280000000001</v>
      </c>
    </row>
    <row r="426" spans="1:11" x14ac:dyDescent="0.25">
      <c r="A426" s="118" t="s">
        <v>379</v>
      </c>
      <c r="B426" s="118" t="s">
        <v>997</v>
      </c>
      <c r="C426" s="118">
        <v>0</v>
      </c>
      <c r="D426" s="118" t="s">
        <v>572</v>
      </c>
      <c r="E426" s="118">
        <v>189.92420000000001</v>
      </c>
      <c r="F426" s="118" t="s">
        <v>572</v>
      </c>
      <c r="G426" s="118">
        <v>203.4742</v>
      </c>
      <c r="H426" s="118" t="s">
        <v>573</v>
      </c>
      <c r="I426" s="118">
        <v>252.00229999999999</v>
      </c>
      <c r="J426" s="118">
        <v>0</v>
      </c>
      <c r="K426" s="118">
        <v>252.00229999999999</v>
      </c>
    </row>
    <row r="427" spans="1:11" x14ac:dyDescent="0.25">
      <c r="A427" s="118" t="s">
        <v>380</v>
      </c>
      <c r="B427" s="118" t="s">
        <v>998</v>
      </c>
      <c r="C427" s="118">
        <v>0</v>
      </c>
      <c r="D427" s="118" t="s">
        <v>572</v>
      </c>
      <c r="E427" s="120">
        <v>380.33010000000002</v>
      </c>
      <c r="F427" s="118" t="s">
        <v>573</v>
      </c>
      <c r="G427" s="120">
        <v>369.892</v>
      </c>
      <c r="H427" s="118" t="s">
        <v>572</v>
      </c>
      <c r="I427" s="120">
        <v>414.0711</v>
      </c>
      <c r="J427" s="118">
        <v>0</v>
      </c>
      <c r="K427" s="120">
        <v>414.0711</v>
      </c>
    </row>
    <row r="428" spans="1:11" x14ac:dyDescent="0.25">
      <c r="A428" s="118" t="s">
        <v>381</v>
      </c>
      <c r="B428" s="118" t="s">
        <v>999</v>
      </c>
      <c r="C428" s="118">
        <v>0</v>
      </c>
      <c r="D428" s="118" t="s">
        <v>572</v>
      </c>
      <c r="E428" s="120">
        <v>1539.2982999999999</v>
      </c>
      <c r="F428" s="118" t="s">
        <v>573</v>
      </c>
      <c r="G428" s="120">
        <v>1484.5009</v>
      </c>
      <c r="H428" s="118" t="s">
        <v>572</v>
      </c>
      <c r="I428" s="120">
        <v>1596.2982</v>
      </c>
      <c r="J428" s="118">
        <v>30.626200000000001</v>
      </c>
      <c r="K428" s="120">
        <v>1626.9244000000001</v>
      </c>
    </row>
    <row r="429" spans="1:11" x14ac:dyDescent="0.25">
      <c r="A429" s="118" t="s">
        <v>553</v>
      </c>
      <c r="B429" s="118" t="s">
        <v>1000</v>
      </c>
      <c r="C429" s="118">
        <v>0</v>
      </c>
      <c r="D429" s="118" t="s">
        <v>572</v>
      </c>
      <c r="E429" s="118">
        <v>160.47139999999999</v>
      </c>
      <c r="F429" s="118" t="s">
        <v>572</v>
      </c>
      <c r="G429" s="118">
        <v>153.9058</v>
      </c>
      <c r="H429" s="118" t="s">
        <v>573</v>
      </c>
      <c r="I429" s="118">
        <v>153.9058</v>
      </c>
      <c r="J429" s="118">
        <v>0</v>
      </c>
      <c r="K429" s="118">
        <v>153.9058</v>
      </c>
    </row>
    <row r="430" spans="1:11" x14ac:dyDescent="0.25">
      <c r="A430" s="118" t="s">
        <v>554</v>
      </c>
      <c r="B430" s="118" t="s">
        <v>1001</v>
      </c>
      <c r="C430" s="118">
        <v>0</v>
      </c>
      <c r="D430" s="118" t="s">
        <v>572</v>
      </c>
      <c r="E430" s="120">
        <v>147.1301</v>
      </c>
      <c r="F430" s="118" t="s">
        <v>573</v>
      </c>
      <c r="G430" s="120">
        <v>146.55760000000001</v>
      </c>
      <c r="H430" s="118" t="s">
        <v>572</v>
      </c>
      <c r="I430" s="120">
        <v>147.10339999999999</v>
      </c>
      <c r="J430" s="118">
        <v>0</v>
      </c>
      <c r="K430" s="120">
        <v>147.10339999999999</v>
      </c>
    </row>
    <row r="431" spans="1:11" x14ac:dyDescent="0.25">
      <c r="A431" s="118" t="s">
        <v>382</v>
      </c>
      <c r="B431" s="118" t="s">
        <v>1002</v>
      </c>
      <c r="C431" s="118">
        <v>0</v>
      </c>
      <c r="D431" s="118" t="s">
        <v>572</v>
      </c>
      <c r="E431" s="118">
        <v>16366.1358</v>
      </c>
      <c r="F431" s="118" t="s">
        <v>572</v>
      </c>
      <c r="G431" s="118">
        <v>16615.849999999999</v>
      </c>
      <c r="H431" s="118" t="s">
        <v>573</v>
      </c>
      <c r="I431" s="118">
        <v>17012.893599999999</v>
      </c>
      <c r="J431" s="118">
        <v>316.53039999999999</v>
      </c>
      <c r="K431" s="118">
        <v>17329.423999999999</v>
      </c>
    </row>
    <row r="432" spans="1:11" x14ac:dyDescent="0.25">
      <c r="A432" s="118" t="s">
        <v>383</v>
      </c>
      <c r="B432" s="118" t="s">
        <v>1003</v>
      </c>
      <c r="C432" s="118">
        <v>0</v>
      </c>
      <c r="D432" s="118" t="s">
        <v>572</v>
      </c>
      <c r="E432" s="118">
        <v>15338.631100000001</v>
      </c>
      <c r="F432" s="118" t="s">
        <v>572</v>
      </c>
      <c r="G432" s="118">
        <v>15382.0587</v>
      </c>
      <c r="H432" s="118" t="s">
        <v>573</v>
      </c>
      <c r="I432" s="118">
        <v>15687.5077</v>
      </c>
      <c r="J432" s="118">
        <v>127.87269999999999</v>
      </c>
      <c r="K432" s="118">
        <v>15815.3804</v>
      </c>
    </row>
    <row r="433" spans="1:11" x14ac:dyDescent="0.25">
      <c r="A433" s="118" t="s">
        <v>384</v>
      </c>
      <c r="B433" s="118" t="s">
        <v>1004</v>
      </c>
      <c r="C433" s="118">
        <v>0</v>
      </c>
      <c r="D433" s="118" t="s">
        <v>572</v>
      </c>
      <c r="E433" s="118">
        <v>16544.156200000001</v>
      </c>
      <c r="F433" s="118" t="s">
        <v>573</v>
      </c>
      <c r="G433" s="118">
        <v>16287.9017</v>
      </c>
      <c r="H433" s="118" t="s">
        <v>572</v>
      </c>
      <c r="I433" s="118">
        <v>16492.058400000002</v>
      </c>
      <c r="J433" s="118">
        <v>86.344499999999996</v>
      </c>
      <c r="K433" s="118">
        <v>16578.402900000001</v>
      </c>
    </row>
    <row r="434" spans="1:11" x14ac:dyDescent="0.25">
      <c r="A434" s="118" t="s">
        <v>385</v>
      </c>
      <c r="B434" s="118" t="s">
        <v>1005</v>
      </c>
      <c r="C434" s="118">
        <v>0</v>
      </c>
      <c r="D434" s="118" t="s">
        <v>572</v>
      </c>
      <c r="E434" s="120">
        <v>4575.8644999999997</v>
      </c>
      <c r="F434" s="118" t="s">
        <v>573</v>
      </c>
      <c r="G434" s="120">
        <v>4443.7231000000002</v>
      </c>
      <c r="H434" s="118" t="s">
        <v>572</v>
      </c>
      <c r="I434" s="120">
        <v>4875.3905999999997</v>
      </c>
      <c r="J434" s="118">
        <v>1.0739000000000001</v>
      </c>
      <c r="K434" s="120">
        <v>4876.4645</v>
      </c>
    </row>
    <row r="435" spans="1:11" x14ac:dyDescent="0.25">
      <c r="A435" s="118" t="s">
        <v>386</v>
      </c>
      <c r="B435" s="118" t="s">
        <v>1006</v>
      </c>
      <c r="C435" s="118">
        <v>0</v>
      </c>
      <c r="D435" s="118" t="s">
        <v>572</v>
      </c>
      <c r="E435" s="118">
        <v>2066.8216000000002</v>
      </c>
      <c r="F435" s="118" t="s">
        <v>573</v>
      </c>
      <c r="G435" s="118">
        <v>2037.922</v>
      </c>
      <c r="H435" s="118" t="s">
        <v>572</v>
      </c>
      <c r="I435" s="118">
        <v>2063.0272</v>
      </c>
      <c r="J435" s="118">
        <v>10.7561</v>
      </c>
      <c r="K435" s="118">
        <v>2073.7833000000001</v>
      </c>
    </row>
    <row r="436" spans="1:11" x14ac:dyDescent="0.25">
      <c r="A436" s="118" t="s">
        <v>387</v>
      </c>
      <c r="B436" s="118" t="s">
        <v>1007</v>
      </c>
      <c r="C436" s="118">
        <v>0</v>
      </c>
      <c r="D436" s="118" t="s">
        <v>572</v>
      </c>
      <c r="E436" s="118">
        <v>285.89710000000002</v>
      </c>
      <c r="F436" s="118" t="s">
        <v>572</v>
      </c>
      <c r="G436" s="118">
        <v>309.4049</v>
      </c>
      <c r="H436" s="118" t="s">
        <v>573</v>
      </c>
      <c r="I436" s="118">
        <v>309.94959999999998</v>
      </c>
      <c r="J436" s="118">
        <v>0</v>
      </c>
      <c r="K436" s="118">
        <v>309.94959999999998</v>
      </c>
    </row>
    <row r="437" spans="1:11" x14ac:dyDescent="0.25">
      <c r="A437" s="118" t="s">
        <v>555</v>
      </c>
      <c r="B437" s="118" t="s">
        <v>1008</v>
      </c>
      <c r="C437" s="118">
        <v>0</v>
      </c>
      <c r="D437" s="118" t="s">
        <v>572</v>
      </c>
      <c r="E437" s="118">
        <v>74.661000000000001</v>
      </c>
      <c r="F437" s="118" t="s">
        <v>572</v>
      </c>
      <c r="G437" s="118">
        <v>85.465500000000006</v>
      </c>
      <c r="H437" s="118" t="s">
        <v>573</v>
      </c>
      <c r="I437" s="118">
        <v>97.010300000000001</v>
      </c>
      <c r="J437" s="118">
        <v>0.18679999999999999</v>
      </c>
      <c r="K437" s="118">
        <v>97.197100000000006</v>
      </c>
    </row>
    <row r="438" spans="1:11" x14ac:dyDescent="0.25">
      <c r="A438" s="118" t="s">
        <v>388</v>
      </c>
      <c r="B438" s="118" t="s">
        <v>1009</v>
      </c>
      <c r="C438" s="118">
        <v>0</v>
      </c>
      <c r="D438" s="118" t="s">
        <v>572</v>
      </c>
      <c r="E438" s="118">
        <v>402.93389999999999</v>
      </c>
      <c r="F438" s="118" t="s">
        <v>573</v>
      </c>
      <c r="G438" s="118">
        <v>368.39769999999999</v>
      </c>
      <c r="H438" s="118" t="s">
        <v>572</v>
      </c>
      <c r="I438" s="118">
        <v>433.52109999999999</v>
      </c>
      <c r="J438" s="118">
        <v>6.9333999999999998</v>
      </c>
      <c r="K438" s="118">
        <v>440.4545</v>
      </c>
    </row>
    <row r="439" spans="1:11" x14ac:dyDescent="0.25">
      <c r="A439" s="118" t="s">
        <v>389</v>
      </c>
      <c r="B439" s="118" t="s">
        <v>1010</v>
      </c>
      <c r="C439" s="118">
        <v>0</v>
      </c>
      <c r="D439" s="118" t="s">
        <v>572</v>
      </c>
      <c r="E439" s="118">
        <v>506.54489999999998</v>
      </c>
      <c r="F439" s="118" t="s">
        <v>573</v>
      </c>
      <c r="G439" s="118">
        <v>480.72430000000003</v>
      </c>
      <c r="H439" s="118" t="s">
        <v>572</v>
      </c>
      <c r="I439" s="118">
        <v>495.0772</v>
      </c>
      <c r="J439" s="118">
        <v>12.5343</v>
      </c>
      <c r="K439" s="118">
        <v>507.61149999999998</v>
      </c>
    </row>
    <row r="440" spans="1:11" x14ac:dyDescent="0.25">
      <c r="A440" s="118" t="s">
        <v>390</v>
      </c>
      <c r="B440" s="118" t="s">
        <v>1011</v>
      </c>
      <c r="C440" s="118">
        <v>0</v>
      </c>
      <c r="D440" s="118" t="s">
        <v>572</v>
      </c>
      <c r="E440" s="120">
        <v>522.86149999999998</v>
      </c>
      <c r="F440" s="118" t="s">
        <v>572</v>
      </c>
      <c r="G440" s="120">
        <v>530.80600000000004</v>
      </c>
      <c r="H440" s="118" t="s">
        <v>573</v>
      </c>
      <c r="I440" s="120">
        <v>529.9991</v>
      </c>
      <c r="J440" s="118">
        <v>13.4277</v>
      </c>
      <c r="K440" s="120">
        <v>543.42679999999996</v>
      </c>
    </row>
    <row r="441" spans="1:11" x14ac:dyDescent="0.25">
      <c r="A441" s="118" t="s">
        <v>391</v>
      </c>
      <c r="B441" s="118" t="s">
        <v>1012</v>
      </c>
      <c r="C441" s="118">
        <v>0</v>
      </c>
      <c r="D441" s="118" t="s">
        <v>572</v>
      </c>
      <c r="E441" s="118">
        <v>3751.2609000000002</v>
      </c>
      <c r="F441" s="118" t="s">
        <v>573</v>
      </c>
      <c r="G441" s="118">
        <v>3747.6648</v>
      </c>
      <c r="H441" s="118" t="s">
        <v>572</v>
      </c>
      <c r="I441" s="118">
        <v>3880.7981</v>
      </c>
      <c r="J441" s="118">
        <v>95.921000000000006</v>
      </c>
      <c r="K441" s="118">
        <v>3976.7190999999998</v>
      </c>
    </row>
    <row r="442" spans="1:11" x14ac:dyDescent="0.25">
      <c r="A442" s="118" t="s">
        <v>392</v>
      </c>
      <c r="B442" s="118" t="s">
        <v>1013</v>
      </c>
      <c r="C442" s="118">
        <v>0</v>
      </c>
      <c r="D442" s="118" t="s">
        <v>572</v>
      </c>
      <c r="E442" s="118">
        <v>2478.3818000000001</v>
      </c>
      <c r="F442" s="118" t="s">
        <v>572</v>
      </c>
      <c r="G442" s="118">
        <v>2483.5500000000002</v>
      </c>
      <c r="H442" s="118" t="s">
        <v>573</v>
      </c>
      <c r="I442" s="118">
        <v>2772.7818000000002</v>
      </c>
      <c r="J442" s="118">
        <v>54.528500000000001</v>
      </c>
      <c r="K442" s="118">
        <v>2827.3103000000001</v>
      </c>
    </row>
    <row r="443" spans="1:11" x14ac:dyDescent="0.25">
      <c r="A443" s="118" t="s">
        <v>393</v>
      </c>
      <c r="B443" s="118" t="s">
        <v>1014</v>
      </c>
      <c r="C443" s="118">
        <v>0</v>
      </c>
      <c r="D443" s="118" t="s">
        <v>572</v>
      </c>
      <c r="E443" s="118">
        <v>2034.2592999999999</v>
      </c>
      <c r="F443" s="118" t="s">
        <v>573</v>
      </c>
      <c r="G443" s="120">
        <v>2004.9694999999999</v>
      </c>
      <c r="H443" s="118" t="s">
        <v>572</v>
      </c>
      <c r="I443" s="118">
        <v>2122.5929999999998</v>
      </c>
      <c r="J443" s="118">
        <v>85.914900000000003</v>
      </c>
      <c r="K443" s="120">
        <v>2208.5079000000001</v>
      </c>
    </row>
    <row r="444" spans="1:11" x14ac:dyDescent="0.25">
      <c r="A444" s="118" t="s">
        <v>394</v>
      </c>
      <c r="B444" s="118" t="s">
        <v>1015</v>
      </c>
      <c r="C444" s="118">
        <v>0</v>
      </c>
      <c r="D444" s="118" t="s">
        <v>572</v>
      </c>
      <c r="E444" s="118">
        <v>1027.6348</v>
      </c>
      <c r="F444" s="118" t="s">
        <v>572</v>
      </c>
      <c r="G444" s="118">
        <v>1026.7475999999999</v>
      </c>
      <c r="H444" s="118" t="s">
        <v>573</v>
      </c>
      <c r="I444" s="118">
        <v>1003.7358</v>
      </c>
      <c r="J444" s="118">
        <v>60.377099999999999</v>
      </c>
      <c r="K444" s="118">
        <v>1064.1129000000001</v>
      </c>
    </row>
    <row r="445" spans="1:11" x14ac:dyDescent="0.25">
      <c r="A445" s="118" t="s">
        <v>395</v>
      </c>
      <c r="B445" s="118" t="s">
        <v>1016</v>
      </c>
      <c r="C445" s="118">
        <v>0</v>
      </c>
      <c r="D445" s="118" t="s">
        <v>572</v>
      </c>
      <c r="E445" s="118">
        <v>1759.7800999999999</v>
      </c>
      <c r="F445" s="118" t="s">
        <v>573</v>
      </c>
      <c r="G445" s="118">
        <v>1739.5895</v>
      </c>
      <c r="H445" s="118" t="s">
        <v>572</v>
      </c>
      <c r="I445" s="118">
        <v>1821.7779</v>
      </c>
      <c r="J445" s="118">
        <v>3.0274000000000001</v>
      </c>
      <c r="K445" s="118">
        <v>1824.8053</v>
      </c>
    </row>
    <row r="446" spans="1:11" x14ac:dyDescent="0.25">
      <c r="A446" s="118" t="s">
        <v>396</v>
      </c>
      <c r="B446" s="118" t="s">
        <v>1017</v>
      </c>
      <c r="C446" s="118">
        <v>0</v>
      </c>
      <c r="D446" s="118" t="s">
        <v>572</v>
      </c>
      <c r="E446" s="118">
        <v>14761.0363</v>
      </c>
      <c r="F446" s="118" t="s">
        <v>572</v>
      </c>
      <c r="G446" s="118">
        <v>15064.3241</v>
      </c>
      <c r="H446" s="118" t="s">
        <v>573</v>
      </c>
      <c r="I446" s="118">
        <v>16403.2729</v>
      </c>
      <c r="J446" s="118">
        <v>192.20150000000001</v>
      </c>
      <c r="K446" s="118">
        <v>16595.474399999999</v>
      </c>
    </row>
    <row r="447" spans="1:11" x14ac:dyDescent="0.25">
      <c r="A447" s="118" t="s">
        <v>397</v>
      </c>
      <c r="B447" s="118" t="s">
        <v>1018</v>
      </c>
      <c r="C447" s="118">
        <v>0</v>
      </c>
      <c r="D447" s="118" t="s">
        <v>572</v>
      </c>
      <c r="E447" s="118">
        <v>9303.6533999999992</v>
      </c>
      <c r="F447" s="118" t="s">
        <v>573</v>
      </c>
      <c r="G447" s="118">
        <v>9235.2473000000009</v>
      </c>
      <c r="H447" s="118" t="s">
        <v>572</v>
      </c>
      <c r="I447" s="118">
        <v>9283.6525000000001</v>
      </c>
      <c r="J447" s="118">
        <v>44.018700000000003</v>
      </c>
      <c r="K447" s="118">
        <v>9327.6712000000007</v>
      </c>
    </row>
    <row r="448" spans="1:11" x14ac:dyDescent="0.25">
      <c r="A448" s="118" t="s">
        <v>398</v>
      </c>
      <c r="B448" s="118" t="s">
        <v>1019</v>
      </c>
      <c r="C448" s="118">
        <v>0</v>
      </c>
      <c r="D448" s="118" t="s">
        <v>572</v>
      </c>
      <c r="E448" s="120">
        <v>5889.6611999999996</v>
      </c>
      <c r="F448" s="118" t="s">
        <v>573</v>
      </c>
      <c r="G448" s="120">
        <v>5617.9866000000002</v>
      </c>
      <c r="H448" s="118" t="s">
        <v>572</v>
      </c>
      <c r="I448" s="120">
        <v>6057.6346000000003</v>
      </c>
      <c r="J448" s="118">
        <v>46.238599999999998</v>
      </c>
      <c r="K448" s="120">
        <v>6103.8732</v>
      </c>
    </row>
    <row r="449" spans="1:11" x14ac:dyDescent="0.25">
      <c r="A449" s="118" t="s">
        <v>399</v>
      </c>
      <c r="B449" s="118" t="s">
        <v>1020</v>
      </c>
      <c r="C449" s="118">
        <v>0</v>
      </c>
      <c r="D449" s="118" t="s">
        <v>572</v>
      </c>
      <c r="E449" s="118">
        <v>17556.759399999999</v>
      </c>
      <c r="F449" s="118" t="s">
        <v>572</v>
      </c>
      <c r="G449" s="118">
        <v>17893.192200000001</v>
      </c>
      <c r="H449" s="118" t="s">
        <v>573</v>
      </c>
      <c r="I449" s="118">
        <v>18593.992999999999</v>
      </c>
      <c r="J449" s="118">
        <v>208.0909</v>
      </c>
      <c r="K449" s="118">
        <v>18802.083900000001</v>
      </c>
    </row>
    <row r="450" spans="1:11" x14ac:dyDescent="0.25">
      <c r="A450" s="118" t="s">
        <v>400</v>
      </c>
      <c r="B450" s="118" t="s">
        <v>1021</v>
      </c>
      <c r="C450" s="118">
        <v>0</v>
      </c>
      <c r="D450" s="118" t="s">
        <v>572</v>
      </c>
      <c r="E450" s="118">
        <v>5385.8630000000003</v>
      </c>
      <c r="F450" s="118" t="s">
        <v>573</v>
      </c>
      <c r="G450" s="118">
        <v>5325.8335999999999</v>
      </c>
      <c r="H450" s="118" t="s">
        <v>572</v>
      </c>
      <c r="I450" s="118">
        <v>5429.7440999999999</v>
      </c>
      <c r="J450" s="118">
        <v>243.721</v>
      </c>
      <c r="K450" s="118">
        <v>5673.4651000000003</v>
      </c>
    </row>
    <row r="451" spans="1:11" x14ac:dyDescent="0.25">
      <c r="A451" s="118" t="s">
        <v>401</v>
      </c>
      <c r="B451" s="118" t="s">
        <v>1022</v>
      </c>
      <c r="C451" s="118">
        <v>0</v>
      </c>
      <c r="D451" s="118" t="s">
        <v>572</v>
      </c>
      <c r="E451" s="118">
        <v>6694.3631999999998</v>
      </c>
      <c r="F451" s="118" t="s">
        <v>572</v>
      </c>
      <c r="G451" s="118">
        <v>6745.8136999999997</v>
      </c>
      <c r="H451" s="118" t="s">
        <v>573</v>
      </c>
      <c r="I451" s="118">
        <v>6727.0222999999996</v>
      </c>
      <c r="J451" s="118">
        <v>78.562899999999999</v>
      </c>
      <c r="K451" s="118">
        <v>6805.5852000000004</v>
      </c>
    </row>
    <row r="452" spans="1:11" x14ac:dyDescent="0.25">
      <c r="A452" s="118" t="s">
        <v>402</v>
      </c>
      <c r="B452" s="118" t="s">
        <v>1023</v>
      </c>
      <c r="C452" s="118">
        <v>0</v>
      </c>
      <c r="D452" s="118" t="s">
        <v>572</v>
      </c>
      <c r="E452" s="120">
        <v>9512.3467000000001</v>
      </c>
      <c r="F452" s="118" t="s">
        <v>573</v>
      </c>
      <c r="G452" s="120">
        <v>9541.1237000000001</v>
      </c>
      <c r="H452" s="118" t="s">
        <v>572</v>
      </c>
      <c r="I452" s="120">
        <v>9476.3665999999994</v>
      </c>
      <c r="J452" s="118">
        <v>159.96539999999999</v>
      </c>
      <c r="K452" s="120">
        <v>9636.3320000000003</v>
      </c>
    </row>
    <row r="453" spans="1:11" x14ac:dyDescent="0.25">
      <c r="A453" s="118" t="s">
        <v>403</v>
      </c>
      <c r="B453" s="118" t="s">
        <v>1024</v>
      </c>
      <c r="C453" s="118">
        <v>0</v>
      </c>
      <c r="D453" s="118" t="s">
        <v>572</v>
      </c>
      <c r="E453" s="118">
        <v>14675.224</v>
      </c>
      <c r="F453" s="118" t="s">
        <v>572</v>
      </c>
      <c r="G453" s="118">
        <v>15015.295599999999</v>
      </c>
      <c r="H453" s="118" t="s">
        <v>573</v>
      </c>
      <c r="I453" s="118">
        <v>15521.365</v>
      </c>
      <c r="J453" s="118">
        <v>0</v>
      </c>
      <c r="K453" s="118">
        <v>15521.365</v>
      </c>
    </row>
    <row r="454" spans="1:11" x14ac:dyDescent="0.25">
      <c r="A454" s="118" t="s">
        <v>404</v>
      </c>
      <c r="B454" s="118" t="s">
        <v>1025</v>
      </c>
      <c r="C454" s="118">
        <v>0</v>
      </c>
      <c r="D454" s="118" t="s">
        <v>572</v>
      </c>
      <c r="E454" s="118">
        <v>2344.1035000000002</v>
      </c>
      <c r="F454" s="118" t="s">
        <v>573</v>
      </c>
      <c r="G454" s="118">
        <v>2262.5769</v>
      </c>
      <c r="H454" s="118" t="s">
        <v>572</v>
      </c>
      <c r="I454" s="118">
        <v>2432.5214000000001</v>
      </c>
      <c r="J454" s="118">
        <v>72.457499999999996</v>
      </c>
      <c r="K454" s="118">
        <v>2504.9789000000001</v>
      </c>
    </row>
    <row r="455" spans="1:11" x14ac:dyDescent="0.25">
      <c r="A455" s="118" t="s">
        <v>405</v>
      </c>
      <c r="B455" s="118" t="s">
        <v>1026</v>
      </c>
      <c r="C455" s="118">
        <v>0</v>
      </c>
      <c r="D455" s="118" t="s">
        <v>572</v>
      </c>
      <c r="E455" s="118">
        <v>1813.2082</v>
      </c>
      <c r="F455" s="118" t="s">
        <v>572</v>
      </c>
      <c r="G455" s="118">
        <v>1828.72</v>
      </c>
      <c r="H455" s="118" t="s">
        <v>573</v>
      </c>
      <c r="I455" s="118">
        <v>1772.2436</v>
      </c>
      <c r="J455" s="118">
        <v>62.991900000000001</v>
      </c>
      <c r="K455" s="118">
        <v>1835.2355</v>
      </c>
    </row>
    <row r="456" spans="1:11" x14ac:dyDescent="0.25">
      <c r="A456" s="118" t="s">
        <v>406</v>
      </c>
      <c r="B456" s="118" t="s">
        <v>1027</v>
      </c>
      <c r="C456" s="118">
        <v>0</v>
      </c>
      <c r="D456" s="118" t="s">
        <v>572</v>
      </c>
      <c r="E456" s="118">
        <v>627.32659999999998</v>
      </c>
      <c r="F456" s="118" t="s">
        <v>572</v>
      </c>
      <c r="G456" s="118">
        <v>662.61410000000001</v>
      </c>
      <c r="H456" s="118" t="s">
        <v>573</v>
      </c>
      <c r="I456" s="118">
        <v>653.26649999999995</v>
      </c>
      <c r="J456" s="118">
        <v>13.1967</v>
      </c>
      <c r="K456" s="118">
        <v>666.46320000000003</v>
      </c>
    </row>
    <row r="457" spans="1:11" x14ac:dyDescent="0.25">
      <c r="A457" s="118" t="s">
        <v>407</v>
      </c>
      <c r="B457" s="118" t="s">
        <v>1028</v>
      </c>
      <c r="C457" s="118">
        <v>0</v>
      </c>
      <c r="D457" s="118" t="s">
        <v>572</v>
      </c>
      <c r="E457" s="118">
        <v>1976.2499</v>
      </c>
      <c r="F457" s="118" t="s">
        <v>572</v>
      </c>
      <c r="G457" s="118">
        <v>2045.1423</v>
      </c>
      <c r="H457" s="118" t="s">
        <v>573</v>
      </c>
      <c r="I457" s="118">
        <v>2263.183</v>
      </c>
      <c r="J457" s="118">
        <v>14.6027</v>
      </c>
      <c r="K457" s="118">
        <v>2277.7856999999999</v>
      </c>
    </row>
    <row r="458" spans="1:11" x14ac:dyDescent="0.25">
      <c r="A458" s="118" t="s">
        <v>408</v>
      </c>
      <c r="B458" s="118" t="s">
        <v>1029</v>
      </c>
      <c r="C458" s="118">
        <v>0</v>
      </c>
      <c r="D458" s="118" t="s">
        <v>572</v>
      </c>
      <c r="E458" s="118">
        <v>1150.5297</v>
      </c>
      <c r="F458" s="118" t="s">
        <v>573</v>
      </c>
      <c r="G458" s="118">
        <v>1113.4014999999999</v>
      </c>
      <c r="H458" s="118" t="s">
        <v>572</v>
      </c>
      <c r="I458" s="118">
        <v>1345.4636</v>
      </c>
      <c r="J458" s="118">
        <v>27.122699999999998</v>
      </c>
      <c r="K458" s="118">
        <v>1372.5862999999999</v>
      </c>
    </row>
    <row r="459" spans="1:11" x14ac:dyDescent="0.25">
      <c r="A459" s="118" t="s">
        <v>409</v>
      </c>
      <c r="B459" s="118" t="s">
        <v>1030</v>
      </c>
      <c r="C459" s="118">
        <v>0</v>
      </c>
      <c r="D459" s="118" t="s">
        <v>572</v>
      </c>
      <c r="E459" s="118">
        <v>2345.2366000000002</v>
      </c>
      <c r="F459" s="118" t="s">
        <v>572</v>
      </c>
      <c r="G459" s="118">
        <v>2432.8924000000002</v>
      </c>
      <c r="H459" s="118" t="s">
        <v>573</v>
      </c>
      <c r="I459" s="118">
        <v>2581.3820000000001</v>
      </c>
      <c r="J459" s="118">
        <v>52.598100000000002</v>
      </c>
      <c r="K459" s="118">
        <v>2633.9801000000002</v>
      </c>
    </row>
    <row r="460" spans="1:11" x14ac:dyDescent="0.25">
      <c r="A460" s="118" t="s">
        <v>410</v>
      </c>
      <c r="B460" s="118" t="s">
        <v>1031</v>
      </c>
      <c r="C460" s="118">
        <v>0</v>
      </c>
      <c r="D460" s="118" t="s">
        <v>572</v>
      </c>
      <c r="E460" s="118">
        <v>3973.5</v>
      </c>
      <c r="F460" s="118" t="s">
        <v>573</v>
      </c>
      <c r="G460" s="118">
        <v>3927.2296999999999</v>
      </c>
      <c r="H460" s="118" t="s">
        <v>572</v>
      </c>
      <c r="I460" s="118">
        <v>4007.0093999999999</v>
      </c>
      <c r="J460" s="118">
        <v>10.6373</v>
      </c>
      <c r="K460" s="118">
        <v>4017.6466999999998</v>
      </c>
    </row>
    <row r="461" spans="1:11" x14ac:dyDescent="0.25">
      <c r="A461" s="118" t="s">
        <v>411</v>
      </c>
      <c r="B461" s="118" t="s">
        <v>1032</v>
      </c>
      <c r="C461" s="118">
        <v>0</v>
      </c>
      <c r="D461" s="118" t="s">
        <v>572</v>
      </c>
      <c r="E461" s="118">
        <v>1255.7451000000001</v>
      </c>
      <c r="F461" s="118" t="s">
        <v>572</v>
      </c>
      <c r="G461" s="118">
        <v>1303.7933</v>
      </c>
      <c r="H461" s="118" t="s">
        <v>573</v>
      </c>
      <c r="I461" s="118">
        <v>1353.1261</v>
      </c>
      <c r="J461" s="118">
        <v>24.5992</v>
      </c>
      <c r="K461" s="118">
        <v>1377.7253000000001</v>
      </c>
    </row>
    <row r="462" spans="1:11" x14ac:dyDescent="0.25">
      <c r="A462" s="118" t="s">
        <v>412</v>
      </c>
      <c r="B462" s="118" t="s">
        <v>1033</v>
      </c>
      <c r="C462" s="118">
        <v>0</v>
      </c>
      <c r="D462" s="118" t="s">
        <v>572</v>
      </c>
      <c r="E462" s="118">
        <v>2959.0646000000002</v>
      </c>
      <c r="F462" s="118" t="s">
        <v>573</v>
      </c>
      <c r="G462" s="118">
        <v>2815.1525999999999</v>
      </c>
      <c r="H462" s="118" t="s">
        <v>572</v>
      </c>
      <c r="I462" s="118">
        <v>3402.6212999999998</v>
      </c>
      <c r="J462" s="118">
        <v>24.613</v>
      </c>
      <c r="K462" s="118">
        <v>3427.2343000000001</v>
      </c>
    </row>
    <row r="463" spans="1:11" x14ac:dyDescent="0.25">
      <c r="A463" s="118" t="s">
        <v>413</v>
      </c>
      <c r="B463" s="118" t="s">
        <v>1034</v>
      </c>
      <c r="C463" s="118">
        <v>0</v>
      </c>
      <c r="D463" s="118" t="s">
        <v>572</v>
      </c>
      <c r="E463" s="118">
        <v>7000.9921999999997</v>
      </c>
      <c r="F463" s="118" t="s">
        <v>573</v>
      </c>
      <c r="G463" s="118">
        <v>6821.7433000000001</v>
      </c>
      <c r="H463" s="118" t="s">
        <v>572</v>
      </c>
      <c r="I463" s="118">
        <v>6920.3557000000001</v>
      </c>
      <c r="J463" s="118">
        <v>67.537400000000005</v>
      </c>
      <c r="K463" s="118">
        <v>6987.8931000000002</v>
      </c>
    </row>
    <row r="464" spans="1:11" x14ac:dyDescent="0.25">
      <c r="A464" s="118" t="s">
        <v>414</v>
      </c>
      <c r="B464" s="118" t="s">
        <v>1035</v>
      </c>
      <c r="C464" s="118">
        <v>0</v>
      </c>
      <c r="D464" s="118" t="s">
        <v>572</v>
      </c>
      <c r="E464" s="118">
        <v>4758.6794</v>
      </c>
      <c r="F464" s="118" t="s">
        <v>573</v>
      </c>
      <c r="G464" s="118">
        <v>4691.317</v>
      </c>
      <c r="H464" s="118" t="s">
        <v>572</v>
      </c>
      <c r="I464" s="118">
        <v>5556.1014999999998</v>
      </c>
      <c r="J464" s="118">
        <v>0</v>
      </c>
      <c r="K464" s="118">
        <v>5556.1014999999998</v>
      </c>
    </row>
    <row r="465" spans="1:11" x14ac:dyDescent="0.25">
      <c r="A465" s="118" t="s">
        <v>415</v>
      </c>
      <c r="B465" s="118" t="s">
        <v>1036</v>
      </c>
      <c r="C465" s="118">
        <v>0</v>
      </c>
      <c r="D465" s="118" t="s">
        <v>572</v>
      </c>
      <c r="E465" s="120">
        <v>2482.6062999999999</v>
      </c>
      <c r="F465" s="118" t="s">
        <v>573</v>
      </c>
      <c r="G465" s="120">
        <v>2381.8253</v>
      </c>
      <c r="H465" s="118" t="s">
        <v>572</v>
      </c>
      <c r="I465" s="120">
        <v>2531.6669999999999</v>
      </c>
      <c r="J465" s="118">
        <v>46.103999999999999</v>
      </c>
      <c r="K465" s="120">
        <v>2577.7710000000002</v>
      </c>
    </row>
    <row r="466" spans="1:11" x14ac:dyDescent="0.25">
      <c r="A466" s="118" t="s">
        <v>416</v>
      </c>
      <c r="B466" s="118" t="s">
        <v>1037</v>
      </c>
      <c r="C466" s="118">
        <v>0</v>
      </c>
      <c r="D466" s="118" t="s">
        <v>572</v>
      </c>
      <c r="E466" s="120">
        <v>620.7251</v>
      </c>
      <c r="F466" s="118" t="s">
        <v>573</v>
      </c>
      <c r="G466" s="120">
        <v>608.99459999999999</v>
      </c>
      <c r="H466" s="118" t="s">
        <v>572</v>
      </c>
      <c r="I466" s="120">
        <v>692.37260000000003</v>
      </c>
      <c r="J466" s="118">
        <v>1.6015999999999999</v>
      </c>
      <c r="K466" s="120">
        <v>693.9742</v>
      </c>
    </row>
    <row r="467" spans="1:11" x14ac:dyDescent="0.25">
      <c r="A467" s="118" t="s">
        <v>417</v>
      </c>
      <c r="B467" s="118" t="s">
        <v>1038</v>
      </c>
      <c r="C467" s="118">
        <v>0</v>
      </c>
      <c r="D467" s="118" t="s">
        <v>572</v>
      </c>
      <c r="E467" s="118">
        <v>3878.5358999999999</v>
      </c>
      <c r="F467" s="118" t="s">
        <v>572</v>
      </c>
      <c r="G467" s="118">
        <v>3973.4110000000001</v>
      </c>
      <c r="H467" s="118" t="s">
        <v>573</v>
      </c>
      <c r="I467" s="118">
        <v>4161.5748999999996</v>
      </c>
      <c r="J467" s="118">
        <v>89.521100000000004</v>
      </c>
      <c r="K467" s="118">
        <v>4251.0959999999995</v>
      </c>
    </row>
    <row r="468" spans="1:11" x14ac:dyDescent="0.25">
      <c r="A468" s="118" t="s">
        <v>418</v>
      </c>
      <c r="B468" s="118" t="s">
        <v>1039</v>
      </c>
      <c r="C468" s="118">
        <v>0</v>
      </c>
      <c r="D468" s="118" t="s">
        <v>572</v>
      </c>
      <c r="E468" s="118">
        <v>5522.5059000000001</v>
      </c>
      <c r="F468" s="118" t="s">
        <v>572</v>
      </c>
      <c r="G468" s="118">
        <v>5853.4027999999998</v>
      </c>
      <c r="H468" s="118" t="s">
        <v>573</v>
      </c>
      <c r="I468" s="118">
        <v>7260.9242000000004</v>
      </c>
      <c r="J468" s="118">
        <v>64.075900000000004</v>
      </c>
      <c r="K468" s="118">
        <v>7325.0001000000002</v>
      </c>
    </row>
    <row r="469" spans="1:11" x14ac:dyDescent="0.25">
      <c r="A469" s="118" t="s">
        <v>419</v>
      </c>
      <c r="B469" s="118" t="s">
        <v>1040</v>
      </c>
      <c r="C469" s="118">
        <v>0</v>
      </c>
      <c r="D469" s="118" t="s">
        <v>572</v>
      </c>
      <c r="E469" s="118">
        <v>2905.4587000000001</v>
      </c>
      <c r="F469" s="118" t="s">
        <v>572</v>
      </c>
      <c r="G469" s="118">
        <v>3143.6333</v>
      </c>
      <c r="H469" s="118" t="s">
        <v>573</v>
      </c>
      <c r="I469" s="118">
        <v>4055.9783000000002</v>
      </c>
      <c r="J469" s="118">
        <v>31.604199999999999</v>
      </c>
      <c r="K469" s="118">
        <v>4087.5825</v>
      </c>
    </row>
    <row r="470" spans="1:11" x14ac:dyDescent="0.25">
      <c r="A470" s="118" t="s">
        <v>1280</v>
      </c>
      <c r="B470" s="118" t="s">
        <v>1281</v>
      </c>
      <c r="C470" s="118">
        <v>135.25880000000001</v>
      </c>
      <c r="D470" s="118" t="s">
        <v>573</v>
      </c>
      <c r="E470" s="118">
        <v>76.183400000000006</v>
      </c>
      <c r="F470" s="118" t="s">
        <v>572</v>
      </c>
      <c r="G470" s="118">
        <v>0</v>
      </c>
      <c r="H470" s="118" t="s">
        <v>572</v>
      </c>
      <c r="I470" s="118">
        <v>135.25880000000001</v>
      </c>
      <c r="J470" s="118">
        <v>0</v>
      </c>
      <c r="K470" s="118">
        <v>135.25880000000001</v>
      </c>
    </row>
    <row r="471" spans="1:11" x14ac:dyDescent="0.25">
      <c r="A471" s="118" t="s">
        <v>556</v>
      </c>
      <c r="B471" s="118" t="s">
        <v>595</v>
      </c>
      <c r="C471" s="118">
        <v>0</v>
      </c>
      <c r="D471" s="118" t="s">
        <v>572</v>
      </c>
      <c r="E471" s="120">
        <v>80.396600000000007</v>
      </c>
      <c r="F471" s="118" t="s">
        <v>572</v>
      </c>
      <c r="G471" s="120">
        <v>81.142300000000006</v>
      </c>
      <c r="H471" s="118" t="s">
        <v>573</v>
      </c>
      <c r="I471" s="120">
        <v>82.072100000000006</v>
      </c>
      <c r="J471" s="118">
        <v>0</v>
      </c>
      <c r="K471" s="120">
        <v>82.072100000000006</v>
      </c>
    </row>
    <row r="472" spans="1:11" x14ac:dyDescent="0.25">
      <c r="A472" s="118" t="s">
        <v>557</v>
      </c>
      <c r="B472" s="118" t="s">
        <v>1041</v>
      </c>
      <c r="C472" s="118">
        <v>0</v>
      </c>
      <c r="D472" s="118" t="s">
        <v>572</v>
      </c>
      <c r="E472" s="120">
        <v>67.841499999999996</v>
      </c>
      <c r="F472" s="118" t="s">
        <v>572</v>
      </c>
      <c r="G472" s="120">
        <v>91.337800000000001</v>
      </c>
      <c r="H472" s="118" t="s">
        <v>573</v>
      </c>
      <c r="I472" s="120">
        <v>91.337800000000001</v>
      </c>
      <c r="J472" s="118">
        <v>0</v>
      </c>
      <c r="K472" s="120">
        <v>91.337800000000001</v>
      </c>
    </row>
    <row r="473" spans="1:11" x14ac:dyDescent="0.25">
      <c r="A473" s="118" t="s">
        <v>420</v>
      </c>
      <c r="B473" s="118" t="s">
        <v>1042</v>
      </c>
      <c r="C473" s="118">
        <v>0</v>
      </c>
      <c r="D473" s="118" t="s">
        <v>572</v>
      </c>
      <c r="E473" s="118">
        <v>57.001199999999997</v>
      </c>
      <c r="F473" s="118" t="s">
        <v>572</v>
      </c>
      <c r="G473" s="118">
        <v>62.415700000000001</v>
      </c>
      <c r="H473" s="118" t="s">
        <v>573</v>
      </c>
      <c r="I473" s="118">
        <v>72.218199999999996</v>
      </c>
      <c r="J473" s="118">
        <v>1.0345</v>
      </c>
      <c r="K473" s="118">
        <v>73.252700000000004</v>
      </c>
    </row>
    <row r="474" spans="1:11" x14ac:dyDescent="0.25">
      <c r="A474" s="118" t="s">
        <v>558</v>
      </c>
      <c r="B474" s="118" t="s">
        <v>1043</v>
      </c>
      <c r="C474" s="118">
        <v>0</v>
      </c>
      <c r="D474" s="118" t="s">
        <v>572</v>
      </c>
      <c r="E474" s="120">
        <v>72.477400000000003</v>
      </c>
      <c r="F474" s="118" t="s">
        <v>572</v>
      </c>
      <c r="G474" s="120">
        <v>75.388900000000007</v>
      </c>
      <c r="H474" s="118" t="s">
        <v>573</v>
      </c>
      <c r="I474" s="120">
        <v>75.388900000000007</v>
      </c>
      <c r="J474" s="118">
        <v>0</v>
      </c>
      <c r="K474" s="120">
        <v>75.388900000000007</v>
      </c>
    </row>
    <row r="475" spans="1:11" x14ac:dyDescent="0.25">
      <c r="A475" s="118" t="s">
        <v>559</v>
      </c>
      <c r="B475" s="118" t="s">
        <v>1044</v>
      </c>
      <c r="C475" s="118">
        <v>0</v>
      </c>
      <c r="D475" s="118" t="s">
        <v>572</v>
      </c>
      <c r="E475" s="120">
        <v>46.222299999999997</v>
      </c>
      <c r="F475" s="118" t="s">
        <v>573</v>
      </c>
      <c r="G475" s="120">
        <v>41.734499999999997</v>
      </c>
      <c r="H475" s="118" t="s">
        <v>572</v>
      </c>
      <c r="I475" s="120">
        <v>48.802999999999997</v>
      </c>
      <c r="J475" s="118">
        <v>0</v>
      </c>
      <c r="K475" s="120">
        <v>48.802999999999997</v>
      </c>
    </row>
    <row r="476" spans="1:11" x14ac:dyDescent="0.25">
      <c r="A476" s="118" t="s">
        <v>421</v>
      </c>
      <c r="B476" s="118" t="s">
        <v>1045</v>
      </c>
      <c r="C476" s="118">
        <v>0</v>
      </c>
      <c r="D476" s="118" t="s">
        <v>572</v>
      </c>
      <c r="E476" s="118">
        <v>2390.7132999999999</v>
      </c>
      <c r="F476" s="118" t="s">
        <v>573</v>
      </c>
      <c r="G476" s="118">
        <v>2391.3665000000001</v>
      </c>
      <c r="H476" s="118" t="s">
        <v>572</v>
      </c>
      <c r="I476" s="118">
        <v>2707.7136</v>
      </c>
      <c r="J476" s="118">
        <v>90.576899999999995</v>
      </c>
      <c r="K476" s="118">
        <v>2798.2905000000001</v>
      </c>
    </row>
    <row r="477" spans="1:11" x14ac:dyDescent="0.25">
      <c r="A477" s="118" t="s">
        <v>422</v>
      </c>
      <c r="B477" s="118" t="s">
        <v>1046</v>
      </c>
      <c r="C477" s="118">
        <v>0</v>
      </c>
      <c r="D477" s="118" t="s">
        <v>572</v>
      </c>
      <c r="E477" s="118">
        <v>299.16919999999999</v>
      </c>
      <c r="F477" s="118" t="s">
        <v>572</v>
      </c>
      <c r="G477" s="118">
        <v>316.92759999999998</v>
      </c>
      <c r="H477" s="118" t="s">
        <v>573</v>
      </c>
      <c r="I477" s="118">
        <v>328.40839999999997</v>
      </c>
      <c r="J477" s="118">
        <v>0</v>
      </c>
      <c r="K477" s="118">
        <v>328.40839999999997</v>
      </c>
    </row>
    <row r="478" spans="1:11" x14ac:dyDescent="0.25">
      <c r="A478" s="118" t="s">
        <v>423</v>
      </c>
      <c r="B478" s="118" t="s">
        <v>1047</v>
      </c>
      <c r="C478" s="118">
        <v>0</v>
      </c>
      <c r="D478" s="118" t="s">
        <v>572</v>
      </c>
      <c r="E478" s="120">
        <v>381.88209999999998</v>
      </c>
      <c r="F478" s="118" t="s">
        <v>573</v>
      </c>
      <c r="G478" s="120">
        <v>372.51049999999998</v>
      </c>
      <c r="H478" s="118" t="s">
        <v>572</v>
      </c>
      <c r="I478" s="120">
        <v>404.46190000000001</v>
      </c>
      <c r="J478" s="118">
        <v>10.1686</v>
      </c>
      <c r="K478" s="120">
        <v>414.63049999999998</v>
      </c>
    </row>
    <row r="479" spans="1:11" x14ac:dyDescent="0.25">
      <c r="A479" s="118" t="s">
        <v>424</v>
      </c>
      <c r="B479" s="118" t="s">
        <v>1048</v>
      </c>
      <c r="C479" s="118">
        <v>0</v>
      </c>
      <c r="D479" s="118" t="s">
        <v>572</v>
      </c>
      <c r="E479" s="118">
        <v>570.64459999999997</v>
      </c>
      <c r="F479" s="118" t="s">
        <v>573</v>
      </c>
      <c r="G479" s="118">
        <v>534.40620000000001</v>
      </c>
      <c r="H479" s="118" t="s">
        <v>572</v>
      </c>
      <c r="I479" s="118">
        <v>570.64459999999997</v>
      </c>
      <c r="J479" s="118">
        <v>0</v>
      </c>
      <c r="K479" s="118">
        <v>570.64459999999997</v>
      </c>
    </row>
    <row r="480" spans="1:11" x14ac:dyDescent="0.25">
      <c r="A480" s="118" t="s">
        <v>425</v>
      </c>
      <c r="B480" s="118" t="s">
        <v>1049</v>
      </c>
      <c r="C480" s="118">
        <v>0</v>
      </c>
      <c r="D480" s="118" t="s">
        <v>572</v>
      </c>
      <c r="E480" s="120">
        <v>533.02850000000001</v>
      </c>
      <c r="F480" s="118" t="s">
        <v>572</v>
      </c>
      <c r="G480" s="120">
        <v>534.29480000000001</v>
      </c>
      <c r="H480" s="118" t="s">
        <v>573</v>
      </c>
      <c r="I480" s="120">
        <v>543.34169999999995</v>
      </c>
      <c r="J480" s="118">
        <v>5.9063999999999997</v>
      </c>
      <c r="K480" s="120">
        <v>549.24810000000002</v>
      </c>
    </row>
    <row r="481" spans="1:11" x14ac:dyDescent="0.25">
      <c r="A481" s="118" t="s">
        <v>426</v>
      </c>
      <c r="B481" s="118" t="s">
        <v>1050</v>
      </c>
      <c r="C481" s="118">
        <v>0</v>
      </c>
      <c r="D481" s="118" t="s">
        <v>572</v>
      </c>
      <c r="E481" s="120">
        <v>764.68989999999997</v>
      </c>
      <c r="F481" s="118" t="s">
        <v>573</v>
      </c>
      <c r="G481" s="120">
        <v>756.22590000000002</v>
      </c>
      <c r="H481" s="118" t="s">
        <v>572</v>
      </c>
      <c r="I481" s="120">
        <v>830.17600000000004</v>
      </c>
      <c r="J481" s="118">
        <v>34.7376</v>
      </c>
      <c r="K481" s="120">
        <v>864.91359999999997</v>
      </c>
    </row>
    <row r="482" spans="1:11" x14ac:dyDescent="0.25">
      <c r="A482" s="118" t="s">
        <v>427</v>
      </c>
      <c r="B482" s="118" t="s">
        <v>1051</v>
      </c>
      <c r="C482" s="118">
        <v>0</v>
      </c>
      <c r="D482" s="118" t="s">
        <v>572</v>
      </c>
      <c r="E482" s="118">
        <v>609.08619999999996</v>
      </c>
      <c r="F482" s="118" t="s">
        <v>572</v>
      </c>
      <c r="G482" s="118">
        <v>610.79610000000002</v>
      </c>
      <c r="H482" s="118" t="s">
        <v>573</v>
      </c>
      <c r="I482" s="118">
        <v>665.32820000000004</v>
      </c>
      <c r="J482" s="118">
        <v>11.3118</v>
      </c>
      <c r="K482" s="118">
        <v>676.64</v>
      </c>
    </row>
    <row r="483" spans="1:11" x14ac:dyDescent="0.25">
      <c r="A483" s="118" t="s">
        <v>428</v>
      </c>
      <c r="B483" s="118" t="s">
        <v>1052</v>
      </c>
      <c r="C483" s="118">
        <v>0</v>
      </c>
      <c r="D483" s="118" t="s">
        <v>572</v>
      </c>
      <c r="E483" s="120">
        <v>919.15779999999995</v>
      </c>
      <c r="F483" s="118" t="s">
        <v>573</v>
      </c>
      <c r="G483" s="120">
        <v>882.88400000000001</v>
      </c>
      <c r="H483" s="118" t="s">
        <v>572</v>
      </c>
      <c r="I483" s="120">
        <v>943.71040000000005</v>
      </c>
      <c r="J483" s="118">
        <v>25.788900000000002</v>
      </c>
      <c r="K483" s="120">
        <v>969.49929999999995</v>
      </c>
    </row>
    <row r="484" spans="1:11" x14ac:dyDescent="0.25">
      <c r="A484" s="118" t="s">
        <v>429</v>
      </c>
      <c r="B484" s="118" t="s">
        <v>1053</v>
      </c>
      <c r="C484" s="118">
        <v>0</v>
      </c>
      <c r="D484" s="118" t="s">
        <v>572</v>
      </c>
      <c r="E484" s="120">
        <v>272.75319999999999</v>
      </c>
      <c r="F484" s="118" t="s">
        <v>572</v>
      </c>
      <c r="G484" s="120">
        <v>288.05360000000002</v>
      </c>
      <c r="H484" s="118" t="s">
        <v>573</v>
      </c>
      <c r="I484" s="120">
        <v>288.68239999999997</v>
      </c>
      <c r="J484" s="118">
        <v>0</v>
      </c>
      <c r="K484" s="120">
        <v>288.68239999999997</v>
      </c>
    </row>
    <row r="485" spans="1:11" x14ac:dyDescent="0.25">
      <c r="A485" s="118" t="s">
        <v>430</v>
      </c>
      <c r="B485" s="118" t="s">
        <v>1054</v>
      </c>
      <c r="C485" s="118">
        <v>0</v>
      </c>
      <c r="D485" s="118" t="s">
        <v>572</v>
      </c>
      <c r="E485" s="118">
        <v>3180.8989999999999</v>
      </c>
      <c r="F485" s="118" t="s">
        <v>572</v>
      </c>
      <c r="G485" s="118">
        <v>3299.1579999999999</v>
      </c>
      <c r="H485" s="118" t="s">
        <v>573</v>
      </c>
      <c r="I485" s="118">
        <v>3395.6887000000002</v>
      </c>
      <c r="J485" s="118">
        <v>16.9956</v>
      </c>
      <c r="K485" s="118">
        <v>3412.6842999999999</v>
      </c>
    </row>
    <row r="486" spans="1:11" x14ac:dyDescent="0.25">
      <c r="A486" s="118" t="s">
        <v>561</v>
      </c>
      <c r="B486" s="118" t="s">
        <v>1055</v>
      </c>
      <c r="C486" s="118">
        <v>0</v>
      </c>
      <c r="D486" s="118" t="s">
        <v>572</v>
      </c>
      <c r="E486" s="120">
        <v>192.49459999999999</v>
      </c>
      <c r="F486" s="118" t="s">
        <v>573</v>
      </c>
      <c r="G486" s="120">
        <v>169.08</v>
      </c>
      <c r="H486" s="118" t="s">
        <v>572</v>
      </c>
      <c r="I486" s="120">
        <v>192.49459999999999</v>
      </c>
      <c r="J486" s="118">
        <v>0</v>
      </c>
      <c r="K486" s="120">
        <v>192.49459999999999</v>
      </c>
    </row>
    <row r="487" spans="1:11" x14ac:dyDescent="0.25">
      <c r="A487" s="118" t="s">
        <v>431</v>
      </c>
      <c r="B487" s="118" t="s">
        <v>1056</v>
      </c>
      <c r="C487" s="118">
        <v>0</v>
      </c>
      <c r="D487" s="118" t="s">
        <v>572</v>
      </c>
      <c r="E487" s="118">
        <v>334.58780000000002</v>
      </c>
      <c r="F487" s="118" t="s">
        <v>573</v>
      </c>
      <c r="G487" s="118">
        <v>333.48829999999998</v>
      </c>
      <c r="H487" s="118" t="s">
        <v>572</v>
      </c>
      <c r="I487" s="118">
        <v>348.78629999999998</v>
      </c>
      <c r="J487" s="118">
        <v>12.3835</v>
      </c>
      <c r="K487" s="118">
        <v>361.16980000000001</v>
      </c>
    </row>
    <row r="488" spans="1:11" x14ac:dyDescent="0.25">
      <c r="A488" s="118" t="s">
        <v>432</v>
      </c>
      <c r="B488" s="118" t="s">
        <v>1057</v>
      </c>
      <c r="C488" s="118">
        <v>0</v>
      </c>
      <c r="D488" s="118" t="s">
        <v>572</v>
      </c>
      <c r="E488" s="118">
        <v>431.15249999999997</v>
      </c>
      <c r="F488" s="118" t="s">
        <v>572</v>
      </c>
      <c r="G488" s="118">
        <v>506.17540000000002</v>
      </c>
      <c r="H488" s="118" t="s">
        <v>573</v>
      </c>
      <c r="I488" s="118">
        <v>500.74270000000001</v>
      </c>
      <c r="J488" s="118">
        <v>21.193100000000001</v>
      </c>
      <c r="K488" s="118">
        <v>521.93579999999997</v>
      </c>
    </row>
    <row r="489" spans="1:11" x14ac:dyDescent="0.25">
      <c r="A489" s="118" t="s">
        <v>433</v>
      </c>
      <c r="B489" s="118" t="s">
        <v>1058</v>
      </c>
      <c r="C489" s="118">
        <v>0</v>
      </c>
      <c r="D489" s="118" t="s">
        <v>572</v>
      </c>
      <c r="E489" s="118">
        <v>244.50020000000001</v>
      </c>
      <c r="F489" s="118" t="s">
        <v>572</v>
      </c>
      <c r="G489" s="118">
        <v>284.9726</v>
      </c>
      <c r="H489" s="118" t="s">
        <v>573</v>
      </c>
      <c r="I489" s="118">
        <v>295.45370000000003</v>
      </c>
      <c r="J489" s="118">
        <v>4.68</v>
      </c>
      <c r="K489" s="118">
        <v>300.13369999999998</v>
      </c>
    </row>
    <row r="490" spans="1:11" x14ac:dyDescent="0.25">
      <c r="A490" s="118" t="s">
        <v>434</v>
      </c>
      <c r="B490" s="118" t="s">
        <v>1059</v>
      </c>
      <c r="C490" s="118">
        <v>0</v>
      </c>
      <c r="D490" s="118" t="s">
        <v>572</v>
      </c>
      <c r="E490" s="118">
        <v>275.7364</v>
      </c>
      <c r="F490" s="118" t="s">
        <v>573</v>
      </c>
      <c r="G490" s="118">
        <v>263.16789999999997</v>
      </c>
      <c r="H490" s="118" t="s">
        <v>572</v>
      </c>
      <c r="I490" s="118">
        <v>275.7364</v>
      </c>
      <c r="J490" s="118">
        <v>0</v>
      </c>
      <c r="K490" s="118">
        <v>275.7364</v>
      </c>
    </row>
    <row r="491" spans="1:11" x14ac:dyDescent="0.25">
      <c r="A491" s="118" t="s">
        <v>435</v>
      </c>
      <c r="B491" s="118" t="s">
        <v>1060</v>
      </c>
      <c r="C491" s="118">
        <v>0</v>
      </c>
      <c r="D491" s="118" t="s">
        <v>572</v>
      </c>
      <c r="E491" s="118">
        <v>637.04</v>
      </c>
      <c r="F491" s="118" t="s">
        <v>572</v>
      </c>
      <c r="G491" s="118">
        <v>648.70749999999998</v>
      </c>
      <c r="H491" s="118" t="s">
        <v>573</v>
      </c>
      <c r="I491" s="118">
        <v>668.93</v>
      </c>
      <c r="J491" s="118">
        <v>5.7164000000000001</v>
      </c>
      <c r="K491" s="118">
        <v>674.64639999999997</v>
      </c>
    </row>
    <row r="492" spans="1:11" x14ac:dyDescent="0.25">
      <c r="A492" s="118" t="s">
        <v>436</v>
      </c>
      <c r="B492" s="118" t="s">
        <v>1061</v>
      </c>
      <c r="C492" s="118">
        <v>0</v>
      </c>
      <c r="D492" s="118" t="s">
        <v>572</v>
      </c>
      <c r="E492" s="120">
        <v>265.11</v>
      </c>
      <c r="F492" s="118" t="s">
        <v>573</v>
      </c>
      <c r="G492" s="120">
        <v>259.83019999999999</v>
      </c>
      <c r="H492" s="118" t="s">
        <v>572</v>
      </c>
      <c r="I492" s="120">
        <v>286.13929999999999</v>
      </c>
      <c r="J492" s="118">
        <v>0</v>
      </c>
      <c r="K492" s="120">
        <v>286.13929999999999</v>
      </c>
    </row>
    <row r="493" spans="1:11" x14ac:dyDescent="0.25">
      <c r="A493" s="118" t="s">
        <v>437</v>
      </c>
      <c r="B493" s="118" t="s">
        <v>1062</v>
      </c>
      <c r="C493" s="118">
        <v>0</v>
      </c>
      <c r="D493" s="118" t="s">
        <v>572</v>
      </c>
      <c r="E493" s="120">
        <v>208.38730000000001</v>
      </c>
      <c r="F493" s="118" t="s">
        <v>572</v>
      </c>
      <c r="G493" s="120">
        <v>215.76329999999999</v>
      </c>
      <c r="H493" s="118" t="s">
        <v>573</v>
      </c>
      <c r="I493" s="120">
        <v>237.0341</v>
      </c>
      <c r="J493" s="118">
        <v>0</v>
      </c>
      <c r="K493" s="120">
        <v>237.0341</v>
      </c>
    </row>
    <row r="494" spans="1:11" x14ac:dyDescent="0.25">
      <c r="A494" s="118" t="s">
        <v>438</v>
      </c>
      <c r="B494" s="118" t="s">
        <v>1063</v>
      </c>
      <c r="C494" s="118">
        <v>0</v>
      </c>
      <c r="D494" s="118" t="s">
        <v>572</v>
      </c>
      <c r="E494" s="118">
        <v>409.10849999999999</v>
      </c>
      <c r="F494" s="118" t="s">
        <v>572</v>
      </c>
      <c r="G494" s="118">
        <v>411.82560000000001</v>
      </c>
      <c r="H494" s="118" t="s">
        <v>573</v>
      </c>
      <c r="I494" s="118">
        <v>436.0874</v>
      </c>
      <c r="J494" s="118">
        <v>8.3341999999999992</v>
      </c>
      <c r="K494" s="118">
        <v>444.42160000000001</v>
      </c>
    </row>
    <row r="495" spans="1:11" x14ac:dyDescent="0.25">
      <c r="A495" s="118" t="s">
        <v>439</v>
      </c>
      <c r="B495" s="118" t="s">
        <v>1064</v>
      </c>
      <c r="C495" s="118">
        <v>0</v>
      </c>
      <c r="D495" s="118" t="s">
        <v>572</v>
      </c>
      <c r="E495" s="120">
        <v>753.00300000000004</v>
      </c>
      <c r="F495" s="118" t="s">
        <v>572</v>
      </c>
      <c r="G495" s="120">
        <v>783.45270000000005</v>
      </c>
      <c r="H495" s="118" t="s">
        <v>573</v>
      </c>
      <c r="I495" s="120">
        <v>790.96349999999995</v>
      </c>
      <c r="J495" s="118">
        <v>42.549300000000002</v>
      </c>
      <c r="K495" s="120">
        <v>833.51279999999997</v>
      </c>
    </row>
    <row r="496" spans="1:11" x14ac:dyDescent="0.25">
      <c r="A496" s="118" t="s">
        <v>440</v>
      </c>
      <c r="B496" s="118" t="s">
        <v>1065</v>
      </c>
      <c r="C496" s="118">
        <v>0</v>
      </c>
      <c r="D496" s="118" t="s">
        <v>572</v>
      </c>
      <c r="E496" s="118">
        <v>592.06669999999997</v>
      </c>
      <c r="F496" s="118" t="s">
        <v>572</v>
      </c>
      <c r="G496" s="118">
        <v>588.07749999999999</v>
      </c>
      <c r="H496" s="118" t="s">
        <v>573</v>
      </c>
      <c r="I496" s="118">
        <v>621.69650000000001</v>
      </c>
      <c r="J496" s="118">
        <v>15.132</v>
      </c>
      <c r="K496" s="118">
        <v>636.82849999999996</v>
      </c>
    </row>
    <row r="497" spans="1:11" x14ac:dyDescent="0.25">
      <c r="A497" s="118" t="s">
        <v>441</v>
      </c>
      <c r="B497" s="118" t="s">
        <v>1066</v>
      </c>
      <c r="C497" s="118">
        <v>0</v>
      </c>
      <c r="D497" s="118" t="s">
        <v>572</v>
      </c>
      <c r="E497" s="118">
        <v>2035.1772000000001</v>
      </c>
      <c r="F497" s="118" t="s">
        <v>573</v>
      </c>
      <c r="G497" s="118">
        <v>2028.1482000000001</v>
      </c>
      <c r="H497" s="118" t="s">
        <v>572</v>
      </c>
      <c r="I497" s="118">
        <v>2084.9951000000001</v>
      </c>
      <c r="J497" s="118">
        <v>53.874400000000001</v>
      </c>
      <c r="K497" s="118">
        <v>2138.8694999999998</v>
      </c>
    </row>
    <row r="498" spans="1:11" x14ac:dyDescent="0.25">
      <c r="A498" s="118" t="s">
        <v>442</v>
      </c>
      <c r="B498" s="118" t="s">
        <v>1067</v>
      </c>
      <c r="C498" s="118">
        <v>0</v>
      </c>
      <c r="D498" s="118" t="s">
        <v>572</v>
      </c>
      <c r="E498" s="118">
        <v>497.10789999999997</v>
      </c>
      <c r="F498" s="118" t="s">
        <v>572</v>
      </c>
      <c r="G498" s="118">
        <v>527.87070000000006</v>
      </c>
      <c r="H498" s="118" t="s">
        <v>573</v>
      </c>
      <c r="I498" s="118">
        <v>541.67190000000005</v>
      </c>
      <c r="J498" s="118">
        <v>13.7685</v>
      </c>
      <c r="K498" s="118">
        <v>555.44039999999995</v>
      </c>
    </row>
    <row r="499" spans="1:11" x14ac:dyDescent="0.25">
      <c r="A499" s="118" t="s">
        <v>443</v>
      </c>
      <c r="B499" s="118" t="s">
        <v>1068</v>
      </c>
      <c r="C499" s="118">
        <v>0</v>
      </c>
      <c r="D499" s="118" t="s">
        <v>572</v>
      </c>
      <c r="E499" s="120">
        <v>195.84649999999999</v>
      </c>
      <c r="F499" s="118" t="s">
        <v>572</v>
      </c>
      <c r="G499" s="120">
        <v>201.15940000000001</v>
      </c>
      <c r="H499" s="118" t="s">
        <v>573</v>
      </c>
      <c r="I499" s="120">
        <v>212.87</v>
      </c>
      <c r="J499" s="120">
        <v>0</v>
      </c>
      <c r="K499" s="120">
        <v>212.87</v>
      </c>
    </row>
    <row r="500" spans="1:11" x14ac:dyDescent="0.25">
      <c r="A500" s="118" t="s">
        <v>444</v>
      </c>
      <c r="B500" s="118" t="s">
        <v>1069</v>
      </c>
      <c r="C500" s="118">
        <v>0</v>
      </c>
      <c r="D500" s="118" t="s">
        <v>572</v>
      </c>
      <c r="E500" s="118">
        <v>432.67779999999999</v>
      </c>
      <c r="F500" s="118" t="s">
        <v>573</v>
      </c>
      <c r="G500" s="118">
        <v>430.51960000000003</v>
      </c>
      <c r="H500" s="118" t="s">
        <v>572</v>
      </c>
      <c r="I500" s="118">
        <v>511.8152</v>
      </c>
      <c r="J500" s="118">
        <v>21.508600000000001</v>
      </c>
      <c r="K500" s="118">
        <v>533.32380000000001</v>
      </c>
    </row>
    <row r="501" spans="1:11" x14ac:dyDescent="0.25">
      <c r="A501" s="118" t="s">
        <v>445</v>
      </c>
      <c r="B501" s="118" t="s">
        <v>1070</v>
      </c>
      <c r="C501" s="118">
        <v>0</v>
      </c>
      <c r="D501" s="118" t="s">
        <v>572</v>
      </c>
      <c r="E501" s="120">
        <v>560.31659999999999</v>
      </c>
      <c r="F501" s="118" t="s">
        <v>573</v>
      </c>
      <c r="G501" s="120">
        <v>554.85519999999997</v>
      </c>
      <c r="H501" s="118" t="s">
        <v>572</v>
      </c>
      <c r="I501" s="120">
        <v>555.89110000000005</v>
      </c>
      <c r="J501" s="118">
        <v>22.767099999999999</v>
      </c>
      <c r="K501" s="120">
        <v>578.65819999999997</v>
      </c>
    </row>
    <row r="502" spans="1:11" x14ac:dyDescent="0.25">
      <c r="A502" s="118" t="s">
        <v>446</v>
      </c>
      <c r="B502" s="118" t="s">
        <v>1071</v>
      </c>
      <c r="C502" s="118">
        <v>0</v>
      </c>
      <c r="D502" s="118" t="s">
        <v>572</v>
      </c>
      <c r="E502" s="118">
        <v>1745.7213999999999</v>
      </c>
      <c r="F502" s="118" t="s">
        <v>572</v>
      </c>
      <c r="G502" s="118">
        <v>1771.4137000000001</v>
      </c>
      <c r="H502" s="118" t="s">
        <v>573</v>
      </c>
      <c r="I502" s="118">
        <v>1771.9260999999999</v>
      </c>
      <c r="J502" s="118">
        <v>61.781999999999996</v>
      </c>
      <c r="K502" s="118">
        <v>1833.7081000000001</v>
      </c>
    </row>
    <row r="503" spans="1:11" x14ac:dyDescent="0.25">
      <c r="A503" s="118" t="s">
        <v>447</v>
      </c>
      <c r="B503" s="118" t="s">
        <v>1072</v>
      </c>
      <c r="C503" s="118">
        <v>0</v>
      </c>
      <c r="D503" s="118" t="s">
        <v>572</v>
      </c>
      <c r="E503" s="118">
        <v>504.33569999999997</v>
      </c>
      <c r="F503" s="118" t="s">
        <v>572</v>
      </c>
      <c r="G503" s="118">
        <v>534.529</v>
      </c>
      <c r="H503" s="118" t="s">
        <v>573</v>
      </c>
      <c r="I503" s="118">
        <v>538.48699999999997</v>
      </c>
      <c r="J503" s="118">
        <v>25.022500000000001</v>
      </c>
      <c r="K503" s="118">
        <v>563.5095</v>
      </c>
    </row>
    <row r="504" spans="1:11" x14ac:dyDescent="0.25">
      <c r="A504" s="118" t="s">
        <v>448</v>
      </c>
      <c r="B504" s="118" t="s">
        <v>1073</v>
      </c>
      <c r="C504" s="118">
        <v>0</v>
      </c>
      <c r="D504" s="118" t="s">
        <v>572</v>
      </c>
      <c r="E504" s="120">
        <v>251.58199999999999</v>
      </c>
      <c r="F504" s="118" t="s">
        <v>572</v>
      </c>
      <c r="G504" s="120">
        <v>252.9229</v>
      </c>
      <c r="H504" s="118" t="s">
        <v>573</v>
      </c>
      <c r="I504" s="120">
        <v>263.4006</v>
      </c>
      <c r="J504" s="118">
        <v>0</v>
      </c>
      <c r="K504" s="120">
        <v>263.4006</v>
      </c>
    </row>
    <row r="505" spans="1:11" x14ac:dyDescent="0.25">
      <c r="A505" s="118" t="s">
        <v>449</v>
      </c>
      <c r="B505" s="118" t="s">
        <v>1074</v>
      </c>
      <c r="C505" s="120">
        <v>0</v>
      </c>
      <c r="D505" s="118" t="s">
        <v>572</v>
      </c>
      <c r="E505" s="118">
        <v>765.46500000000003</v>
      </c>
      <c r="F505" s="118" t="s">
        <v>573</v>
      </c>
      <c r="G505" s="118">
        <v>754.55290000000002</v>
      </c>
      <c r="H505" s="118" t="s">
        <v>572</v>
      </c>
      <c r="I505" s="120">
        <v>753.42129999999997</v>
      </c>
      <c r="J505" s="118">
        <v>28.5337</v>
      </c>
      <c r="K505" s="120">
        <v>781.95500000000004</v>
      </c>
    </row>
    <row r="506" spans="1:11" x14ac:dyDescent="0.25">
      <c r="A506" s="118" t="s">
        <v>450</v>
      </c>
      <c r="B506" s="118" t="s">
        <v>1075</v>
      </c>
      <c r="C506" s="118">
        <v>0</v>
      </c>
      <c r="D506" s="118" t="s">
        <v>572</v>
      </c>
      <c r="E506" s="118">
        <v>82.8733</v>
      </c>
      <c r="F506" s="118" t="s">
        <v>573</v>
      </c>
      <c r="G506" s="118">
        <v>70.498699999999999</v>
      </c>
      <c r="H506" s="118" t="s">
        <v>572</v>
      </c>
      <c r="I506" s="118">
        <v>82.8733</v>
      </c>
      <c r="J506" s="118">
        <v>0</v>
      </c>
      <c r="K506" s="118">
        <v>82.8733</v>
      </c>
    </row>
    <row r="507" spans="1:11" x14ac:dyDescent="0.25">
      <c r="A507" s="118" t="s">
        <v>451</v>
      </c>
      <c r="B507" s="118" t="s">
        <v>1076</v>
      </c>
      <c r="C507" s="118">
        <v>0</v>
      </c>
      <c r="D507" s="118" t="s">
        <v>572</v>
      </c>
      <c r="E507" s="118">
        <v>178.13470000000001</v>
      </c>
      <c r="F507" s="118" t="s">
        <v>572</v>
      </c>
      <c r="G507" s="118">
        <v>219.43199999999999</v>
      </c>
      <c r="H507" s="118" t="s">
        <v>573</v>
      </c>
      <c r="I507" s="118">
        <v>216.3211</v>
      </c>
      <c r="J507" s="118">
        <v>1.5445</v>
      </c>
      <c r="K507" s="118">
        <v>217.8656</v>
      </c>
    </row>
    <row r="508" spans="1:11" x14ac:dyDescent="0.25">
      <c r="A508" s="118" t="s">
        <v>562</v>
      </c>
      <c r="B508" s="118" t="s">
        <v>1077</v>
      </c>
      <c r="C508" s="118">
        <v>0</v>
      </c>
      <c r="D508" s="118" t="s">
        <v>572</v>
      </c>
      <c r="E508" s="118">
        <v>209.8066</v>
      </c>
      <c r="F508" s="118" t="s">
        <v>573</v>
      </c>
      <c r="G508" s="118">
        <v>201.16900000000001</v>
      </c>
      <c r="H508" s="118" t="s">
        <v>572</v>
      </c>
      <c r="I508" s="118">
        <v>226.89510000000001</v>
      </c>
      <c r="J508" s="118">
        <v>4.8425000000000002</v>
      </c>
      <c r="K508" s="118">
        <v>231.73759999999999</v>
      </c>
    </row>
    <row r="509" spans="1:11" x14ac:dyDescent="0.25">
      <c r="A509" s="118" t="s">
        <v>452</v>
      </c>
      <c r="B509" s="118" t="s">
        <v>1078</v>
      </c>
      <c r="C509" s="118">
        <v>1232.5228</v>
      </c>
      <c r="D509" s="118" t="s">
        <v>573</v>
      </c>
      <c r="E509" s="120">
        <v>1228.5178000000001</v>
      </c>
      <c r="F509" s="118" t="s">
        <v>572</v>
      </c>
      <c r="G509" s="120">
        <v>1167.1239</v>
      </c>
      <c r="H509" s="118" t="s">
        <v>572</v>
      </c>
      <c r="I509" s="120">
        <v>1187.3575000000001</v>
      </c>
      <c r="J509" s="118">
        <v>45.165300000000002</v>
      </c>
      <c r="K509" s="120">
        <v>1232.5228</v>
      </c>
    </row>
    <row r="510" spans="1:11" x14ac:dyDescent="0.25">
      <c r="A510" s="118" t="s">
        <v>453</v>
      </c>
      <c r="B510" s="118" t="s">
        <v>1079</v>
      </c>
      <c r="C510" s="118">
        <v>0</v>
      </c>
      <c r="D510" s="118" t="s">
        <v>572</v>
      </c>
      <c r="E510" s="118">
        <v>4501.2116999999998</v>
      </c>
      <c r="F510" s="118" t="s">
        <v>573</v>
      </c>
      <c r="G510" s="118">
        <v>4469.9660999999996</v>
      </c>
      <c r="H510" s="118" t="s">
        <v>572</v>
      </c>
      <c r="I510" s="118">
        <v>4732.8</v>
      </c>
      <c r="J510" s="118">
        <v>100.0985</v>
      </c>
      <c r="K510" s="118">
        <v>4832.8985000000002</v>
      </c>
    </row>
    <row r="511" spans="1:11" x14ac:dyDescent="0.25">
      <c r="A511" s="118" t="s">
        <v>454</v>
      </c>
      <c r="B511" s="118" t="s">
        <v>1080</v>
      </c>
      <c r="C511" s="118">
        <v>0</v>
      </c>
      <c r="D511" s="118" t="s">
        <v>572</v>
      </c>
      <c r="E511" s="120">
        <v>1314.3892000000001</v>
      </c>
      <c r="F511" s="118" t="s">
        <v>572</v>
      </c>
      <c r="G511" s="120">
        <v>1349.5019</v>
      </c>
      <c r="H511" s="118" t="s">
        <v>573</v>
      </c>
      <c r="I511" s="120">
        <v>1368.8996</v>
      </c>
      <c r="J511" s="118">
        <v>38.630000000000003</v>
      </c>
      <c r="K511" s="120">
        <v>1407.5296000000001</v>
      </c>
    </row>
    <row r="512" spans="1:11" x14ac:dyDescent="0.25">
      <c r="A512" s="118" t="s">
        <v>563</v>
      </c>
      <c r="B512" s="118" t="s">
        <v>1081</v>
      </c>
      <c r="C512" s="118">
        <v>0</v>
      </c>
      <c r="D512" s="118" t="s">
        <v>572</v>
      </c>
      <c r="E512" s="118">
        <v>347.81009999999998</v>
      </c>
      <c r="F512" s="118" t="s">
        <v>572</v>
      </c>
      <c r="G512" s="118">
        <v>363.3349</v>
      </c>
      <c r="H512" s="118" t="s">
        <v>573</v>
      </c>
      <c r="I512" s="118">
        <v>355.68389999999999</v>
      </c>
      <c r="J512" s="118">
        <v>7.0682999999999998</v>
      </c>
      <c r="K512" s="118">
        <v>362.75220000000002</v>
      </c>
    </row>
    <row r="513" spans="1:11" x14ac:dyDescent="0.25">
      <c r="A513" s="118" t="s">
        <v>564</v>
      </c>
      <c r="B513" s="118" t="s">
        <v>1082</v>
      </c>
      <c r="C513" s="118">
        <v>0</v>
      </c>
      <c r="D513" s="118" t="s">
        <v>572</v>
      </c>
      <c r="E513" s="118">
        <v>72.368899999999996</v>
      </c>
      <c r="F513" s="118" t="s">
        <v>573</v>
      </c>
      <c r="G513" s="118">
        <v>63.101500000000001</v>
      </c>
      <c r="H513" s="118" t="s">
        <v>572</v>
      </c>
      <c r="I513" s="118">
        <v>73.071600000000004</v>
      </c>
      <c r="J513" s="118">
        <v>0</v>
      </c>
      <c r="K513" s="118">
        <v>73.071600000000004</v>
      </c>
    </row>
    <row r="514" spans="1:11" x14ac:dyDescent="0.25">
      <c r="A514" s="118" t="s">
        <v>565</v>
      </c>
      <c r="B514" s="118" t="s">
        <v>1083</v>
      </c>
      <c r="C514" s="118">
        <v>0</v>
      </c>
      <c r="D514" s="118" t="s">
        <v>572</v>
      </c>
      <c r="E514" s="118">
        <v>134.81209999999999</v>
      </c>
      <c r="F514" s="118" t="s">
        <v>573</v>
      </c>
      <c r="G514" s="118">
        <v>132.4383</v>
      </c>
      <c r="H514" s="118" t="s">
        <v>572</v>
      </c>
      <c r="I514" s="118">
        <v>130.61099999999999</v>
      </c>
      <c r="J514" s="118">
        <v>3.0718000000000001</v>
      </c>
      <c r="K514" s="118">
        <v>133.68279999999999</v>
      </c>
    </row>
    <row r="515" spans="1:11" x14ac:dyDescent="0.25">
      <c r="A515" s="118" t="s">
        <v>455</v>
      </c>
      <c r="B515" s="118" t="s">
        <v>1084</v>
      </c>
      <c r="C515" s="118">
        <v>0</v>
      </c>
      <c r="D515" s="118" t="s">
        <v>572</v>
      </c>
      <c r="E515" s="118">
        <v>905.08450000000005</v>
      </c>
      <c r="F515" s="118" t="s">
        <v>572</v>
      </c>
      <c r="G515" s="120">
        <v>911.90189999999996</v>
      </c>
      <c r="H515" s="118" t="s">
        <v>573</v>
      </c>
      <c r="I515" s="120">
        <v>967.47580000000005</v>
      </c>
      <c r="J515" s="118">
        <v>24.350300000000001</v>
      </c>
      <c r="K515" s="120">
        <v>991.8261</v>
      </c>
    </row>
    <row r="516" spans="1:11" x14ac:dyDescent="0.25">
      <c r="A516" s="118" t="s">
        <v>456</v>
      </c>
      <c r="B516" s="118" t="s">
        <v>1085</v>
      </c>
      <c r="C516" s="118">
        <v>0</v>
      </c>
      <c r="D516" s="118" t="s">
        <v>572</v>
      </c>
      <c r="E516" s="118">
        <v>415.35289999999998</v>
      </c>
      <c r="F516" s="118" t="s">
        <v>572</v>
      </c>
      <c r="G516" s="118">
        <v>421.78609999999998</v>
      </c>
      <c r="H516" s="118" t="s">
        <v>573</v>
      </c>
      <c r="I516" s="118">
        <v>429.6431</v>
      </c>
      <c r="J516" s="118">
        <v>8.2249999999999996</v>
      </c>
      <c r="K516" s="118">
        <v>437.86810000000003</v>
      </c>
    </row>
    <row r="517" spans="1:11" x14ac:dyDescent="0.25">
      <c r="A517" s="118" t="s">
        <v>457</v>
      </c>
      <c r="B517" s="118" t="s">
        <v>1086</v>
      </c>
      <c r="C517" s="118">
        <v>0</v>
      </c>
      <c r="D517" s="118" t="s">
        <v>572</v>
      </c>
      <c r="E517" s="120">
        <v>786.47739999999999</v>
      </c>
      <c r="F517" s="118" t="s">
        <v>573</v>
      </c>
      <c r="G517" s="120">
        <v>748.90160000000003</v>
      </c>
      <c r="H517" s="118" t="s">
        <v>572</v>
      </c>
      <c r="I517" s="120">
        <v>790.70159999999998</v>
      </c>
      <c r="J517" s="118">
        <v>9.0261999999999993</v>
      </c>
      <c r="K517" s="120">
        <v>799.7278</v>
      </c>
    </row>
    <row r="518" spans="1:11" x14ac:dyDescent="0.25">
      <c r="A518" s="118" t="s">
        <v>458</v>
      </c>
      <c r="B518" s="118" t="s">
        <v>1087</v>
      </c>
      <c r="C518" s="118">
        <v>0</v>
      </c>
      <c r="D518" s="118" t="s">
        <v>572</v>
      </c>
      <c r="E518" s="118">
        <v>787.36590000000001</v>
      </c>
      <c r="F518" s="118" t="s">
        <v>572</v>
      </c>
      <c r="G518" s="118">
        <v>816.05129999999997</v>
      </c>
      <c r="H518" s="118" t="s">
        <v>573</v>
      </c>
      <c r="I518" s="118">
        <v>793.73230000000001</v>
      </c>
      <c r="J518" s="118">
        <v>19.582599999999999</v>
      </c>
      <c r="K518" s="118">
        <v>813.31489999999997</v>
      </c>
    </row>
    <row r="519" spans="1:11" x14ac:dyDescent="0.25">
      <c r="A519" s="118" t="s">
        <v>459</v>
      </c>
      <c r="B519" s="118" t="s">
        <v>1088</v>
      </c>
      <c r="C519" s="118">
        <v>0</v>
      </c>
      <c r="D519" s="118" t="s">
        <v>572</v>
      </c>
      <c r="E519" s="120">
        <v>502.59199999999998</v>
      </c>
      <c r="F519" s="118" t="s">
        <v>572</v>
      </c>
      <c r="G519" s="120">
        <v>507.11880000000002</v>
      </c>
      <c r="H519" s="118" t="s">
        <v>573</v>
      </c>
      <c r="I519" s="120">
        <v>498.29079999999999</v>
      </c>
      <c r="J519" s="118">
        <v>9.3536000000000001</v>
      </c>
      <c r="K519" s="120">
        <v>507.64440000000002</v>
      </c>
    </row>
    <row r="520" spans="1:11" x14ac:dyDescent="0.25">
      <c r="A520" s="118" t="s">
        <v>566</v>
      </c>
      <c r="B520" s="118" t="s">
        <v>1089</v>
      </c>
      <c r="C520" s="118">
        <v>0</v>
      </c>
      <c r="D520" s="118" t="s">
        <v>572</v>
      </c>
      <c r="E520" s="120">
        <v>190.6593</v>
      </c>
      <c r="F520" s="118" t="s">
        <v>572</v>
      </c>
      <c r="G520" s="120">
        <v>207.7081</v>
      </c>
      <c r="H520" s="118" t="s">
        <v>573</v>
      </c>
      <c r="I520" s="120">
        <v>209.35220000000001</v>
      </c>
      <c r="J520" s="118">
        <v>0</v>
      </c>
      <c r="K520" s="120">
        <v>209.35220000000001</v>
      </c>
    </row>
    <row r="521" spans="1:11" x14ac:dyDescent="0.25">
      <c r="A521" s="118" t="s">
        <v>460</v>
      </c>
      <c r="B521" s="118" t="s">
        <v>1090</v>
      </c>
      <c r="C521" s="118">
        <v>0</v>
      </c>
      <c r="D521" s="118" t="s">
        <v>572</v>
      </c>
      <c r="E521" s="118">
        <v>2318.9758999999999</v>
      </c>
      <c r="F521" s="118" t="s">
        <v>572</v>
      </c>
      <c r="G521" s="118">
        <v>2344.6030000000001</v>
      </c>
      <c r="H521" s="118" t="s">
        <v>573</v>
      </c>
      <c r="I521" s="118">
        <v>2347.7997999999998</v>
      </c>
      <c r="J521" s="118">
        <v>50.1661</v>
      </c>
      <c r="K521" s="118">
        <v>2397.9659000000001</v>
      </c>
    </row>
    <row r="522" spans="1:11" x14ac:dyDescent="0.25">
      <c r="A522" s="118" t="s">
        <v>461</v>
      </c>
      <c r="B522" s="118" t="s">
        <v>1091</v>
      </c>
      <c r="C522" s="118">
        <v>0</v>
      </c>
      <c r="D522" s="118" t="s">
        <v>572</v>
      </c>
      <c r="E522" s="118">
        <v>172.37289999999999</v>
      </c>
      <c r="F522" s="118" t="s">
        <v>573</v>
      </c>
      <c r="G522" s="118">
        <v>161.1378</v>
      </c>
      <c r="H522" s="118" t="s">
        <v>572</v>
      </c>
      <c r="I522" s="118">
        <v>190.5008</v>
      </c>
      <c r="J522" s="118">
        <v>0</v>
      </c>
      <c r="K522" s="118">
        <v>190.5008</v>
      </c>
    </row>
    <row r="523" spans="1:11" x14ac:dyDescent="0.25">
      <c r="A523" s="118" t="s">
        <v>462</v>
      </c>
      <c r="B523" s="118" t="s">
        <v>1092</v>
      </c>
      <c r="C523" s="118">
        <v>207.09780000000001</v>
      </c>
      <c r="D523" s="118" t="s">
        <v>573</v>
      </c>
      <c r="E523" s="118">
        <v>189.34899999999999</v>
      </c>
      <c r="F523" s="118" t="s">
        <v>572</v>
      </c>
      <c r="G523" s="118">
        <v>184.04689999999999</v>
      </c>
      <c r="H523" s="118" t="s">
        <v>572</v>
      </c>
      <c r="I523" s="118">
        <v>204.21979999999999</v>
      </c>
      <c r="J523" s="118">
        <v>2.8780000000000001</v>
      </c>
      <c r="K523" s="118">
        <v>207.09780000000001</v>
      </c>
    </row>
    <row r="524" spans="1:11" x14ac:dyDescent="0.25">
      <c r="A524" s="118" t="s">
        <v>463</v>
      </c>
      <c r="B524" s="118" t="s">
        <v>1093</v>
      </c>
      <c r="C524" s="118">
        <v>0</v>
      </c>
      <c r="D524" s="118" t="s">
        <v>572</v>
      </c>
      <c r="E524" s="120">
        <v>197.3648</v>
      </c>
      <c r="F524" s="118" t="s">
        <v>572</v>
      </c>
      <c r="G524" s="120">
        <v>215.7115</v>
      </c>
      <c r="H524" s="118" t="s">
        <v>573</v>
      </c>
      <c r="I524" s="120">
        <v>214.26179999999999</v>
      </c>
      <c r="J524" s="118">
        <v>0</v>
      </c>
      <c r="K524" s="120">
        <v>214.26179999999999</v>
      </c>
    </row>
    <row r="525" spans="1:11" x14ac:dyDescent="0.25">
      <c r="A525" s="118" t="s">
        <v>464</v>
      </c>
      <c r="B525" s="118" t="s">
        <v>1094</v>
      </c>
      <c r="C525" s="120">
        <v>0</v>
      </c>
      <c r="D525" s="118" t="s">
        <v>572</v>
      </c>
      <c r="E525" s="118">
        <v>1770.9364</v>
      </c>
      <c r="F525" s="118" t="s">
        <v>573</v>
      </c>
      <c r="G525" s="118">
        <v>1665.5978</v>
      </c>
      <c r="H525" s="118" t="s">
        <v>572</v>
      </c>
      <c r="I525" s="120">
        <v>1705.9609</v>
      </c>
      <c r="J525" s="118">
        <v>59.555500000000002</v>
      </c>
      <c r="K525" s="120">
        <v>1765.5164</v>
      </c>
    </row>
    <row r="526" spans="1:11" x14ac:dyDescent="0.25">
      <c r="A526" s="118" t="s">
        <v>465</v>
      </c>
      <c r="B526" s="118" t="s">
        <v>1095</v>
      </c>
      <c r="C526" s="118">
        <v>0</v>
      </c>
      <c r="D526" s="118" t="s">
        <v>572</v>
      </c>
      <c r="E526" s="118">
        <v>2978.3015</v>
      </c>
      <c r="F526" s="118" t="s">
        <v>572</v>
      </c>
      <c r="G526" s="118">
        <v>3003.8897000000002</v>
      </c>
      <c r="H526" s="118" t="s">
        <v>573</v>
      </c>
      <c r="I526" s="118">
        <v>3029.3507</v>
      </c>
      <c r="J526" s="118">
        <v>90.183800000000005</v>
      </c>
      <c r="K526" s="118">
        <v>3119.5345000000002</v>
      </c>
    </row>
    <row r="527" spans="1:11" x14ac:dyDescent="0.25">
      <c r="A527" s="118" t="s">
        <v>466</v>
      </c>
      <c r="B527" s="118" t="s">
        <v>1096</v>
      </c>
      <c r="C527" s="118">
        <v>0</v>
      </c>
      <c r="D527" s="118" t="s">
        <v>572</v>
      </c>
      <c r="E527" s="118">
        <v>791.63520000000005</v>
      </c>
      <c r="F527" s="118" t="s">
        <v>572</v>
      </c>
      <c r="G527" s="118">
        <v>856.62199999999996</v>
      </c>
      <c r="H527" s="118" t="s">
        <v>573</v>
      </c>
      <c r="I527" s="118">
        <v>885.73249999999996</v>
      </c>
      <c r="J527" s="118">
        <v>20.228000000000002</v>
      </c>
      <c r="K527" s="118">
        <v>905.96050000000002</v>
      </c>
    </row>
    <row r="528" spans="1:11" x14ac:dyDescent="0.25">
      <c r="A528" s="118" t="s">
        <v>467</v>
      </c>
      <c r="B528" s="118" t="s">
        <v>1097</v>
      </c>
      <c r="C528" s="118">
        <v>0</v>
      </c>
      <c r="D528" s="118" t="s">
        <v>572</v>
      </c>
      <c r="E528" s="118">
        <v>2160.6765999999998</v>
      </c>
      <c r="F528" s="118" t="s">
        <v>573</v>
      </c>
      <c r="G528" s="118">
        <v>2098.4467</v>
      </c>
      <c r="H528" s="118" t="s">
        <v>572</v>
      </c>
      <c r="I528" s="118">
        <v>2195.9987999999998</v>
      </c>
      <c r="J528" s="118">
        <v>61.2455</v>
      </c>
      <c r="K528" s="118">
        <v>2257.2442999999998</v>
      </c>
    </row>
    <row r="529" spans="1:11" x14ac:dyDescent="0.25">
      <c r="A529" s="118" t="s">
        <v>567</v>
      </c>
      <c r="B529" s="118" t="s">
        <v>1098</v>
      </c>
      <c r="C529" s="118">
        <v>0</v>
      </c>
      <c r="D529" s="118" t="s">
        <v>572</v>
      </c>
      <c r="E529" s="118">
        <v>192.1146</v>
      </c>
      <c r="F529" s="118" t="s">
        <v>572</v>
      </c>
      <c r="G529" s="118">
        <v>217.7638</v>
      </c>
      <c r="H529" s="118" t="s">
        <v>573</v>
      </c>
      <c r="I529" s="118">
        <v>245.17060000000001</v>
      </c>
      <c r="J529" s="118">
        <v>0</v>
      </c>
      <c r="K529" s="118">
        <v>245.17060000000001</v>
      </c>
    </row>
    <row r="530" spans="1:11" x14ac:dyDescent="0.25">
      <c r="A530" s="118" t="s">
        <v>468</v>
      </c>
      <c r="B530" s="118" t="s">
        <v>1099</v>
      </c>
      <c r="C530" s="118">
        <v>0</v>
      </c>
      <c r="D530" s="118" t="s">
        <v>572</v>
      </c>
      <c r="E530" s="118">
        <v>329.8562</v>
      </c>
      <c r="F530" s="118" t="s">
        <v>572</v>
      </c>
      <c r="G530" s="118">
        <v>347.3501</v>
      </c>
      <c r="H530" s="118" t="s">
        <v>573</v>
      </c>
      <c r="I530" s="118">
        <v>392.06439999999998</v>
      </c>
      <c r="J530" s="118">
        <v>0.2107</v>
      </c>
      <c r="K530" s="118">
        <v>392.27510000000001</v>
      </c>
    </row>
    <row r="531" spans="1:11" x14ac:dyDescent="0.25">
      <c r="A531" s="118" t="s">
        <v>469</v>
      </c>
      <c r="B531" s="118" t="s">
        <v>1100</v>
      </c>
      <c r="C531" s="118">
        <v>0</v>
      </c>
      <c r="D531" s="118" t="s">
        <v>572</v>
      </c>
      <c r="E531" s="118">
        <v>673.05150000000003</v>
      </c>
      <c r="F531" s="118" t="s">
        <v>572</v>
      </c>
      <c r="G531" s="118">
        <v>682.54579999999999</v>
      </c>
      <c r="H531" s="118" t="s">
        <v>573</v>
      </c>
      <c r="I531" s="118">
        <v>714.59690000000001</v>
      </c>
      <c r="J531" s="118">
        <v>17.776399999999999</v>
      </c>
      <c r="K531" s="118">
        <v>732.37329999999997</v>
      </c>
    </row>
    <row r="532" spans="1:11" x14ac:dyDescent="0.25">
      <c r="A532" s="118" t="s">
        <v>470</v>
      </c>
      <c r="B532" s="118" t="s">
        <v>1101</v>
      </c>
      <c r="C532" s="118">
        <v>0</v>
      </c>
      <c r="D532" s="118" t="s">
        <v>572</v>
      </c>
      <c r="E532" s="120">
        <v>903.29750000000001</v>
      </c>
      <c r="F532" s="118" t="s">
        <v>572</v>
      </c>
      <c r="G532" s="120">
        <v>915.53840000000002</v>
      </c>
      <c r="H532" s="118" t="s">
        <v>573</v>
      </c>
      <c r="I532" s="120">
        <v>998.18889999999999</v>
      </c>
      <c r="J532" s="118">
        <v>16.957799999999999</v>
      </c>
      <c r="K532" s="120">
        <v>1015.1467</v>
      </c>
    </row>
    <row r="533" spans="1:11" x14ac:dyDescent="0.25">
      <c r="A533" s="118" t="s">
        <v>471</v>
      </c>
      <c r="B533" s="118" t="s">
        <v>1102</v>
      </c>
      <c r="C533" s="118">
        <v>0</v>
      </c>
      <c r="D533" s="118" t="s">
        <v>572</v>
      </c>
      <c r="E533" s="118">
        <v>291.3252</v>
      </c>
      <c r="F533" s="118" t="s">
        <v>573</v>
      </c>
      <c r="G533" s="118">
        <v>290.1284</v>
      </c>
      <c r="H533" s="118" t="s">
        <v>572</v>
      </c>
      <c r="I533" s="118">
        <v>332.57889999999998</v>
      </c>
      <c r="J533" s="118">
        <v>0.35659999999999997</v>
      </c>
      <c r="K533" s="118">
        <v>332.93549999999999</v>
      </c>
    </row>
    <row r="534" spans="1:11" x14ac:dyDescent="0.25">
      <c r="A534" s="118" t="s">
        <v>472</v>
      </c>
      <c r="B534" s="118" t="s">
        <v>1103</v>
      </c>
      <c r="C534" s="118">
        <v>0</v>
      </c>
      <c r="D534" s="118" t="s">
        <v>572</v>
      </c>
      <c r="E534" s="118">
        <v>593.05070000000001</v>
      </c>
      <c r="F534" s="118" t="s">
        <v>573</v>
      </c>
      <c r="G534" s="118">
        <v>566.80449999999996</v>
      </c>
      <c r="H534" s="118" t="s">
        <v>572</v>
      </c>
      <c r="I534" s="118">
        <v>559.19770000000005</v>
      </c>
      <c r="J534" s="118">
        <v>38.104599999999998</v>
      </c>
      <c r="K534" s="118">
        <v>597.30229999999995</v>
      </c>
    </row>
    <row r="535" spans="1:11" x14ac:dyDescent="0.25">
      <c r="A535" s="118" t="s">
        <v>473</v>
      </c>
      <c r="B535" s="118" t="s">
        <v>1104</v>
      </c>
      <c r="C535" s="120">
        <v>0</v>
      </c>
      <c r="D535" s="118" t="s">
        <v>572</v>
      </c>
      <c r="E535" s="118">
        <v>2848.9182000000001</v>
      </c>
      <c r="F535" s="118" t="s">
        <v>572</v>
      </c>
      <c r="G535" s="118">
        <v>2908.1017999999999</v>
      </c>
      <c r="H535" s="118" t="s">
        <v>573</v>
      </c>
      <c r="I535" s="120">
        <v>2965.0752000000002</v>
      </c>
      <c r="J535" s="118">
        <v>83.977099999999993</v>
      </c>
      <c r="K535" s="120">
        <v>3049.0522999999998</v>
      </c>
    </row>
    <row r="536" spans="1:11" x14ac:dyDescent="0.25">
      <c r="A536" s="118" t="s">
        <v>474</v>
      </c>
      <c r="B536" s="118" t="s">
        <v>1105</v>
      </c>
      <c r="C536" s="118">
        <v>0</v>
      </c>
      <c r="D536" s="118" t="s">
        <v>572</v>
      </c>
      <c r="E536" s="118">
        <v>769.21529999999996</v>
      </c>
      <c r="F536" s="118" t="s">
        <v>573</v>
      </c>
      <c r="G536" s="118">
        <v>707.15470000000005</v>
      </c>
      <c r="H536" s="118" t="s">
        <v>572</v>
      </c>
      <c r="I536" s="118">
        <v>718.68970000000002</v>
      </c>
      <c r="J536" s="118">
        <v>30.123899999999999</v>
      </c>
      <c r="K536" s="118">
        <v>748.81359999999995</v>
      </c>
    </row>
    <row r="537" spans="1:11" x14ac:dyDescent="0.25">
      <c r="A537" s="118" t="s">
        <v>475</v>
      </c>
      <c r="B537" s="118" t="s">
        <v>1106</v>
      </c>
      <c r="C537" s="118">
        <v>0</v>
      </c>
      <c r="D537" s="118" t="s">
        <v>572</v>
      </c>
      <c r="E537" s="118">
        <v>269.3066</v>
      </c>
      <c r="F537" s="118" t="s">
        <v>573</v>
      </c>
      <c r="G537" s="118">
        <v>267.00970000000001</v>
      </c>
      <c r="H537" s="118" t="s">
        <v>572</v>
      </c>
      <c r="I537" s="118">
        <v>292.45339999999999</v>
      </c>
      <c r="J537" s="118">
        <v>0</v>
      </c>
      <c r="K537" s="118">
        <v>292.45339999999999</v>
      </c>
    </row>
    <row r="538" spans="1:11" x14ac:dyDescent="0.25">
      <c r="A538" s="118" t="s">
        <v>476</v>
      </c>
      <c r="B538" s="118" t="s">
        <v>1107</v>
      </c>
      <c r="C538" s="118">
        <v>0</v>
      </c>
      <c r="D538" s="118" t="s">
        <v>572</v>
      </c>
      <c r="E538" s="118">
        <v>312.60160000000002</v>
      </c>
      <c r="F538" s="118" t="s">
        <v>572</v>
      </c>
      <c r="G538" s="118">
        <v>312.99110000000002</v>
      </c>
      <c r="H538" s="118" t="s">
        <v>573</v>
      </c>
      <c r="I538" s="118">
        <v>365.39159999999998</v>
      </c>
      <c r="J538" s="118">
        <v>0</v>
      </c>
      <c r="K538" s="118">
        <v>365.39159999999998</v>
      </c>
    </row>
    <row r="539" spans="1:11" x14ac:dyDescent="0.25">
      <c r="A539" s="118" t="s">
        <v>477</v>
      </c>
      <c r="B539" s="118" t="s">
        <v>1108</v>
      </c>
      <c r="C539" s="120">
        <v>0</v>
      </c>
      <c r="D539" s="118" t="s">
        <v>572</v>
      </c>
      <c r="E539" s="118">
        <v>681.02359999999999</v>
      </c>
      <c r="F539" s="118" t="s">
        <v>573</v>
      </c>
      <c r="G539" s="118">
        <v>673.22220000000004</v>
      </c>
      <c r="H539" s="118" t="s">
        <v>572</v>
      </c>
      <c r="I539" s="120">
        <v>687.06769999999995</v>
      </c>
      <c r="J539" s="118">
        <v>45.179699999999997</v>
      </c>
      <c r="K539" s="120">
        <v>732.24739999999997</v>
      </c>
    </row>
    <row r="540" spans="1:11" x14ac:dyDescent="0.25">
      <c r="A540" s="118" t="s">
        <v>478</v>
      </c>
      <c r="B540" s="118" t="s">
        <v>1109</v>
      </c>
      <c r="C540" s="118">
        <v>0</v>
      </c>
      <c r="D540" s="118" t="s">
        <v>572</v>
      </c>
      <c r="E540" s="120">
        <v>1524.203</v>
      </c>
      <c r="F540" s="118" t="s">
        <v>573</v>
      </c>
      <c r="G540" s="120">
        <v>1501.4164000000001</v>
      </c>
      <c r="H540" s="118" t="s">
        <v>572</v>
      </c>
      <c r="I540" s="120">
        <v>1472.9441999999999</v>
      </c>
      <c r="J540" s="118">
        <v>49.894799999999996</v>
      </c>
      <c r="K540" s="120">
        <v>1522.8389999999999</v>
      </c>
    </row>
    <row r="541" spans="1:11" x14ac:dyDescent="0.25">
      <c r="A541" s="118" t="s">
        <v>479</v>
      </c>
      <c r="B541" s="118" t="s">
        <v>1110</v>
      </c>
      <c r="C541" s="118">
        <v>0</v>
      </c>
      <c r="D541" s="118" t="s">
        <v>572</v>
      </c>
      <c r="E541" s="118">
        <v>632.72460000000001</v>
      </c>
      <c r="F541" s="118" t="s">
        <v>573</v>
      </c>
      <c r="G541" s="118">
        <v>634.34090000000003</v>
      </c>
      <c r="H541" s="118" t="s">
        <v>572</v>
      </c>
      <c r="I541" s="118">
        <v>651.44169999999997</v>
      </c>
      <c r="J541" s="118">
        <v>43.6845</v>
      </c>
      <c r="K541" s="118">
        <v>695.12620000000004</v>
      </c>
    </row>
    <row r="542" spans="1:11" x14ac:dyDescent="0.25">
      <c r="A542" s="118" t="s">
        <v>568</v>
      </c>
      <c r="B542" s="118" t="s">
        <v>1111</v>
      </c>
      <c r="C542" s="118">
        <v>0</v>
      </c>
      <c r="D542" s="118" t="s">
        <v>572</v>
      </c>
      <c r="E542" s="118">
        <v>54.550699999999999</v>
      </c>
      <c r="F542" s="118" t="s">
        <v>572</v>
      </c>
      <c r="G542" s="118">
        <v>63.819800000000001</v>
      </c>
      <c r="H542" s="118" t="s">
        <v>573</v>
      </c>
      <c r="I542" s="118">
        <v>75.113100000000003</v>
      </c>
      <c r="J542" s="118">
        <v>2.4275000000000002</v>
      </c>
      <c r="K542" s="118">
        <v>77.540599999999998</v>
      </c>
    </row>
    <row r="543" spans="1:11" x14ac:dyDescent="0.25">
      <c r="A543" s="118" t="s">
        <v>480</v>
      </c>
      <c r="B543" s="118" t="s">
        <v>1112</v>
      </c>
      <c r="C543" s="118">
        <v>0</v>
      </c>
      <c r="D543" s="118" t="s">
        <v>572</v>
      </c>
      <c r="E543" s="120">
        <v>17926.510699999999</v>
      </c>
      <c r="F543" s="118" t="s">
        <v>572</v>
      </c>
      <c r="G543" s="120">
        <v>18166.1116</v>
      </c>
      <c r="H543" s="118" t="s">
        <v>573</v>
      </c>
      <c r="I543" s="120">
        <v>22403.019100000001</v>
      </c>
      <c r="J543" s="118">
        <v>231.56440000000001</v>
      </c>
      <c r="K543" s="120">
        <v>22634.583500000001</v>
      </c>
    </row>
    <row r="544" spans="1:11" x14ac:dyDescent="0.25">
      <c r="A544" s="118" t="s">
        <v>482</v>
      </c>
      <c r="B544" s="118" t="s">
        <v>1113</v>
      </c>
      <c r="C544" s="118">
        <v>896.33389999999997</v>
      </c>
      <c r="D544" s="118" t="s">
        <v>573</v>
      </c>
      <c r="E544" s="118">
        <v>883.32510000000002</v>
      </c>
      <c r="F544" s="118" t="s">
        <v>572</v>
      </c>
      <c r="G544" s="118">
        <v>882.36590000000001</v>
      </c>
      <c r="H544" s="118" t="s">
        <v>572</v>
      </c>
      <c r="I544" s="118">
        <v>874.91250000000002</v>
      </c>
      <c r="J544" s="118">
        <v>21.421399999999998</v>
      </c>
      <c r="K544" s="118">
        <v>896.33389999999997</v>
      </c>
    </row>
    <row r="545" spans="1:11" x14ac:dyDescent="0.25">
      <c r="A545" s="118" t="s">
        <v>483</v>
      </c>
      <c r="B545" s="118" t="s">
        <v>1114</v>
      </c>
      <c r="C545" s="118">
        <v>983.0684</v>
      </c>
      <c r="D545" s="118" t="s">
        <v>572</v>
      </c>
      <c r="E545" s="118">
        <v>988.23950000000002</v>
      </c>
      <c r="F545" s="118" t="s">
        <v>572</v>
      </c>
      <c r="G545" s="118">
        <v>1034.1963000000001</v>
      </c>
      <c r="H545" s="118" t="s">
        <v>573</v>
      </c>
      <c r="I545" s="118">
        <v>1006.7977</v>
      </c>
      <c r="J545" s="118">
        <v>20.238600000000002</v>
      </c>
      <c r="K545" s="118">
        <v>1027.0363</v>
      </c>
    </row>
    <row r="546" spans="1:11" x14ac:dyDescent="0.25">
      <c r="A546" s="118" t="s">
        <v>484</v>
      </c>
      <c r="B546" s="118" t="s">
        <v>1115</v>
      </c>
      <c r="C546" s="118">
        <v>2706.2325999999998</v>
      </c>
      <c r="D546" s="118" t="s">
        <v>572</v>
      </c>
      <c r="E546" s="118">
        <v>2643.3616999999999</v>
      </c>
      <c r="F546" s="118" t="s">
        <v>572</v>
      </c>
      <c r="G546" s="118">
        <v>2721.8269</v>
      </c>
      <c r="H546" s="118" t="s">
        <v>573</v>
      </c>
      <c r="I546" s="118">
        <v>2650.1237999999998</v>
      </c>
      <c r="J546" s="118">
        <v>65.354500000000002</v>
      </c>
      <c r="K546" s="118">
        <v>2715.4783000000002</v>
      </c>
    </row>
    <row r="547" spans="1:11" x14ac:dyDescent="0.25">
      <c r="A547" s="118" t="s">
        <v>485</v>
      </c>
      <c r="B547" s="118" t="s">
        <v>1116</v>
      </c>
      <c r="C547" s="118">
        <v>481.58499999999998</v>
      </c>
      <c r="D547" s="118" t="s">
        <v>573</v>
      </c>
      <c r="E547" s="120">
        <v>374.68540000000002</v>
      </c>
      <c r="F547" s="118" t="s">
        <v>572</v>
      </c>
      <c r="G547" s="120">
        <v>281.29599999999999</v>
      </c>
      <c r="H547" s="118" t="s">
        <v>572</v>
      </c>
      <c r="I547" s="120">
        <v>457</v>
      </c>
      <c r="J547" s="118">
        <v>24.585000000000001</v>
      </c>
      <c r="K547" s="120">
        <v>481.58499999999998</v>
      </c>
    </row>
    <row r="548" spans="1:11" x14ac:dyDescent="0.25">
      <c r="A548" s="118" t="s">
        <v>486</v>
      </c>
      <c r="B548" s="118" t="s">
        <v>1273</v>
      </c>
      <c r="C548" s="118">
        <v>0</v>
      </c>
      <c r="D548" s="118" t="s">
        <v>572</v>
      </c>
      <c r="E548" s="118">
        <v>401.43029999999999</v>
      </c>
      <c r="F548" s="118" t="s">
        <v>572</v>
      </c>
      <c r="G548" s="118">
        <v>442.63889999999998</v>
      </c>
      <c r="H548" s="118" t="s">
        <v>573</v>
      </c>
      <c r="I548" s="118">
        <v>428.23</v>
      </c>
      <c r="J548" s="118">
        <v>0</v>
      </c>
      <c r="K548" s="118">
        <v>428.23</v>
      </c>
    </row>
    <row r="549" spans="1:11" x14ac:dyDescent="0.25">
      <c r="A549" s="118" t="s">
        <v>487</v>
      </c>
      <c r="B549" s="118" t="s">
        <v>1118</v>
      </c>
      <c r="C549" s="118">
        <v>516.89400000000001</v>
      </c>
      <c r="D549" s="118" t="s">
        <v>572</v>
      </c>
      <c r="E549" s="118">
        <v>492.64710000000002</v>
      </c>
      <c r="F549" s="118" t="s">
        <v>572</v>
      </c>
      <c r="G549" s="118">
        <v>520.29809999999998</v>
      </c>
      <c r="H549" s="118" t="s">
        <v>573</v>
      </c>
      <c r="I549" s="118">
        <v>503.88350000000003</v>
      </c>
      <c r="J549" s="118">
        <v>16.0686</v>
      </c>
      <c r="K549" s="118">
        <v>519.95209999999997</v>
      </c>
    </row>
    <row r="550" spans="1:11" x14ac:dyDescent="0.25">
      <c r="A550" s="118" t="s">
        <v>488</v>
      </c>
      <c r="B550" s="118" t="s">
        <v>1186</v>
      </c>
      <c r="C550" s="118">
        <v>0</v>
      </c>
      <c r="D550" s="118" t="s">
        <v>572</v>
      </c>
      <c r="E550" s="118">
        <v>2385.2800000000002</v>
      </c>
      <c r="F550" s="118" t="s">
        <v>572</v>
      </c>
      <c r="G550" s="118">
        <v>2713.4396999999999</v>
      </c>
      <c r="H550" s="118" t="s">
        <v>573</v>
      </c>
      <c r="I550" s="118">
        <v>2652.9434999999999</v>
      </c>
      <c r="J550" s="118">
        <v>27.3645</v>
      </c>
      <c r="K550" s="118">
        <v>2680.308</v>
      </c>
    </row>
    <row r="551" spans="1:11" x14ac:dyDescent="0.25">
      <c r="A551" s="118" t="s">
        <v>490</v>
      </c>
      <c r="B551" s="118" t="s">
        <v>1121</v>
      </c>
      <c r="C551" s="118">
        <v>1653.2379000000001</v>
      </c>
      <c r="D551" s="118" t="s">
        <v>573</v>
      </c>
      <c r="E551" s="118">
        <v>1501.2654</v>
      </c>
      <c r="F551" s="118" t="s">
        <v>572</v>
      </c>
      <c r="G551" s="118">
        <v>1567.3123000000001</v>
      </c>
      <c r="H551" s="118" t="s">
        <v>572</v>
      </c>
      <c r="I551" s="118">
        <v>1653.2379000000001</v>
      </c>
      <c r="J551" s="118">
        <v>0</v>
      </c>
      <c r="K551" s="118">
        <v>1653.2379000000001</v>
      </c>
    </row>
    <row r="552" spans="1:11" x14ac:dyDescent="0.25">
      <c r="A552" s="118" t="s">
        <v>569</v>
      </c>
      <c r="B552" s="118" t="s">
        <v>1282</v>
      </c>
      <c r="C552" s="118">
        <v>712.98109999999997</v>
      </c>
      <c r="D552" s="118" t="s">
        <v>572</v>
      </c>
      <c r="E552" s="118">
        <v>747.2115</v>
      </c>
      <c r="F552" s="118" t="s">
        <v>572</v>
      </c>
      <c r="G552" s="118">
        <v>855.45510000000002</v>
      </c>
      <c r="H552" s="118" t="s">
        <v>573</v>
      </c>
      <c r="I552" s="118">
        <v>855.45510000000002</v>
      </c>
      <c r="J552" s="118">
        <v>7.7130999999999998</v>
      </c>
      <c r="K552" s="118">
        <v>863.16819999999996</v>
      </c>
    </row>
    <row r="553" spans="1:11" x14ac:dyDescent="0.25">
      <c r="A553" s="118" t="s">
        <v>570</v>
      </c>
      <c r="B553" s="118" t="s">
        <v>1128</v>
      </c>
      <c r="C553" s="118">
        <v>0</v>
      </c>
      <c r="D553" s="118" t="s">
        <v>572</v>
      </c>
      <c r="E553" s="118">
        <v>384.87970000000001</v>
      </c>
      <c r="F553" s="118" t="s">
        <v>573</v>
      </c>
      <c r="G553" s="118">
        <v>375.43020000000001</v>
      </c>
      <c r="H553" s="118" t="s">
        <v>572</v>
      </c>
      <c r="I553" s="118">
        <v>384.87970000000001</v>
      </c>
      <c r="J553" s="118">
        <v>0</v>
      </c>
      <c r="K553" s="118">
        <v>384.87970000000001</v>
      </c>
    </row>
    <row r="554" spans="1:11" x14ac:dyDescent="0.25">
      <c r="A554" s="118" t="s">
        <v>1131</v>
      </c>
      <c r="B554" s="118" t="s">
        <v>1132</v>
      </c>
      <c r="C554" s="118">
        <v>170.3938</v>
      </c>
      <c r="D554" s="118" t="s">
        <v>572</v>
      </c>
      <c r="E554" s="118">
        <v>179.64179999999999</v>
      </c>
      <c r="F554" s="118" t="s">
        <v>573</v>
      </c>
      <c r="G554" s="118">
        <v>159.57220000000001</v>
      </c>
      <c r="H554" s="118" t="s">
        <v>572</v>
      </c>
      <c r="I554" s="118">
        <v>173.35040000000001</v>
      </c>
      <c r="J554" s="118">
        <v>0</v>
      </c>
      <c r="K554" s="118">
        <v>173.35040000000001</v>
      </c>
    </row>
    <row r="555" spans="1:11" x14ac:dyDescent="0.25">
      <c r="A555" s="118" t="s">
        <v>1254</v>
      </c>
      <c r="B555" s="118" t="s">
        <v>1257</v>
      </c>
      <c r="C555" s="118">
        <v>520.76120000000003</v>
      </c>
      <c r="D555" s="118" t="s">
        <v>573</v>
      </c>
      <c r="E555" s="118">
        <v>460.99130000000002</v>
      </c>
      <c r="F555" s="118" t="s">
        <v>572</v>
      </c>
      <c r="G555" s="118">
        <v>434.06979999999999</v>
      </c>
      <c r="H555" s="118" t="s">
        <v>572</v>
      </c>
      <c r="I555" s="118">
        <v>485.57749999999999</v>
      </c>
      <c r="J555" s="118">
        <v>35.183700000000002</v>
      </c>
      <c r="K555" s="118">
        <v>520.76120000000003</v>
      </c>
    </row>
    <row r="556" spans="1:11" x14ac:dyDescent="0.25">
      <c r="A556" s="118" t="s">
        <v>1255</v>
      </c>
      <c r="B556" s="118" t="s">
        <v>1258</v>
      </c>
      <c r="C556" s="118">
        <v>128.70160000000001</v>
      </c>
      <c r="D556" s="118" t="s">
        <v>573</v>
      </c>
      <c r="E556" s="118">
        <v>121.8141</v>
      </c>
      <c r="F556" s="118" t="s">
        <v>572</v>
      </c>
      <c r="G556" s="118">
        <v>122.80759999999999</v>
      </c>
      <c r="H556" s="118" t="s">
        <v>572</v>
      </c>
      <c r="I556" s="118">
        <v>127</v>
      </c>
      <c r="J556" s="118">
        <v>1.7016</v>
      </c>
      <c r="K556" s="118">
        <v>128.70160000000001</v>
      </c>
    </row>
    <row r="557" spans="1:11" x14ac:dyDescent="0.25">
      <c r="A557" s="118" t="s">
        <v>1277</v>
      </c>
      <c r="B557" s="118" t="s">
        <v>1278</v>
      </c>
      <c r="C557" s="118">
        <v>353.80220000000003</v>
      </c>
      <c r="D557" s="118" t="s">
        <v>573</v>
      </c>
      <c r="E557" s="118">
        <v>212.697</v>
      </c>
      <c r="F557" s="118" t="s">
        <v>572</v>
      </c>
      <c r="G557" s="118">
        <v>109.7253</v>
      </c>
      <c r="H557" s="118" t="s">
        <v>572</v>
      </c>
      <c r="I557" s="118">
        <v>333.35379999999998</v>
      </c>
      <c r="J557" s="118">
        <v>20.448399999999999</v>
      </c>
      <c r="K557" s="118">
        <v>353.80220000000003</v>
      </c>
    </row>
    <row r="558" spans="1:11" x14ac:dyDescent="0.25">
      <c r="A558" s="118" t="s">
        <v>1286</v>
      </c>
      <c r="B558" s="118" t="s">
        <v>1287</v>
      </c>
      <c r="C558" s="118">
        <v>63</v>
      </c>
      <c r="D558" s="118" t="s">
        <v>573</v>
      </c>
      <c r="E558" s="118">
        <v>0</v>
      </c>
      <c r="F558" s="118" t="s">
        <v>572</v>
      </c>
      <c r="G558" s="118">
        <v>0</v>
      </c>
      <c r="H558" s="118" t="s">
        <v>572</v>
      </c>
      <c r="I558" s="118">
        <v>63</v>
      </c>
      <c r="J558" s="118">
        <v>0</v>
      </c>
      <c r="K558" s="118">
        <v>63</v>
      </c>
    </row>
    <row r="559" spans="1:11" x14ac:dyDescent="0.25">
      <c r="A559" s="118" t="s">
        <v>496</v>
      </c>
      <c r="B559" s="118" t="s">
        <v>1135</v>
      </c>
      <c r="C559" s="118">
        <v>0</v>
      </c>
      <c r="D559" s="118" t="s">
        <v>572</v>
      </c>
      <c r="E559" s="118">
        <v>0</v>
      </c>
      <c r="F559" s="118" t="s">
        <v>572</v>
      </c>
      <c r="G559" s="118">
        <v>675.44550000000004</v>
      </c>
      <c r="H559" s="118" t="s">
        <v>573</v>
      </c>
      <c r="I559" s="118">
        <v>861.27200000000005</v>
      </c>
      <c r="J559" s="118">
        <v>0</v>
      </c>
      <c r="K559" s="118">
        <v>861.27200000000005</v>
      </c>
    </row>
    <row r="560" spans="1:11" x14ac:dyDescent="0.25">
      <c r="A560" s="118"/>
      <c r="B560" s="118"/>
      <c r="C560" s="118"/>
      <c r="D560" s="118"/>
      <c r="E560" s="118"/>
      <c r="F560" s="118"/>
      <c r="G560" s="118"/>
      <c r="H560" s="118"/>
      <c r="I560" s="118"/>
      <c r="J560" s="118"/>
      <c r="K560" s="118"/>
    </row>
    <row r="561" spans="1:11" x14ac:dyDescent="0.25">
      <c r="A561" s="116"/>
      <c r="B561" s="116"/>
      <c r="C561" s="116"/>
      <c r="D561" s="116"/>
      <c r="E561" s="116"/>
      <c r="F561" s="116"/>
      <c r="G561" s="116"/>
      <c r="H561" s="116"/>
      <c r="I561" s="116"/>
      <c r="J561" s="116"/>
      <c r="K561" s="116"/>
    </row>
    <row r="562" spans="1:11" x14ac:dyDescent="0.25">
      <c r="A562" s="116"/>
      <c r="B562" s="116"/>
      <c r="C562" s="116"/>
      <c r="D562" s="116"/>
      <c r="E562" s="117"/>
      <c r="F562" s="116"/>
      <c r="G562" s="117"/>
      <c r="H562" s="116"/>
      <c r="I562" s="117"/>
      <c r="J562" s="116"/>
      <c r="K562" s="117"/>
    </row>
  </sheetData>
  <sortState xmlns:xlrd2="http://schemas.microsoft.com/office/spreadsheetml/2017/richdata2" ref="A2:K563">
    <sortCondition ref="A2:A563"/>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60"/>
  <sheetViews>
    <sheetView workbookViewId="0">
      <selection activeCell="E19" sqref="E19"/>
    </sheetView>
  </sheetViews>
  <sheetFormatPr defaultRowHeight="15" x14ac:dyDescent="0.25"/>
  <cols>
    <col min="1" max="1" width="7.7109375" bestFit="1" customWidth="1"/>
    <col min="2" max="2" width="12" bestFit="1" customWidth="1"/>
    <col min="3" max="4" width="10" bestFit="1" customWidth="1"/>
    <col min="5" max="5" width="8" bestFit="1" customWidth="1"/>
    <col min="6" max="6" width="15.28515625" bestFit="1" customWidth="1"/>
    <col min="7" max="7" width="13.85546875" bestFit="1" customWidth="1"/>
    <col min="8" max="8" width="9.42578125" bestFit="1" customWidth="1"/>
    <col min="9" max="9" width="18" bestFit="1" customWidth="1"/>
    <col min="10" max="10" width="13.5703125" bestFit="1" customWidth="1"/>
    <col min="11" max="11" width="4" bestFit="1" customWidth="1"/>
    <col min="12" max="12" width="16.85546875" bestFit="1" customWidth="1"/>
    <col min="13" max="13" width="13.42578125" bestFit="1" customWidth="1"/>
    <col min="14" max="14" width="20" bestFit="1" customWidth="1"/>
    <col min="15" max="15" width="20.28515625" bestFit="1" customWidth="1"/>
    <col min="16" max="16" width="11.7109375" bestFit="1" customWidth="1"/>
  </cols>
  <sheetData>
    <row r="1" spans="1:16" x14ac:dyDescent="0.25">
      <c r="A1" s="29" t="s">
        <v>1136</v>
      </c>
      <c r="B1" s="29" t="s">
        <v>1140</v>
      </c>
      <c r="C1" s="29" t="s">
        <v>1141</v>
      </c>
      <c r="D1" s="29" t="s">
        <v>1142</v>
      </c>
      <c r="E1" s="29" t="s">
        <v>1143</v>
      </c>
      <c r="F1" s="29" t="s">
        <v>1144</v>
      </c>
      <c r="G1" s="29" t="s">
        <v>1145</v>
      </c>
      <c r="H1" s="29" t="s">
        <v>1146</v>
      </c>
      <c r="I1" s="29" t="s">
        <v>1147</v>
      </c>
      <c r="J1" s="29" t="s">
        <v>1148</v>
      </c>
      <c r="K1" s="29" t="s">
        <v>1149</v>
      </c>
      <c r="L1" s="29" t="s">
        <v>1150</v>
      </c>
      <c r="M1" s="29" t="s">
        <v>1151</v>
      </c>
      <c r="N1" s="29" t="s">
        <v>1234</v>
      </c>
      <c r="O1" s="29" t="s">
        <v>1235</v>
      </c>
      <c r="P1" s="29" t="s">
        <v>1152</v>
      </c>
    </row>
    <row r="2" spans="1:16" x14ac:dyDescent="0.25">
      <c r="A2" s="118" t="s">
        <v>10</v>
      </c>
      <c r="B2" s="118"/>
      <c r="C2" s="118"/>
      <c r="D2" s="118">
        <v>0</v>
      </c>
      <c r="E2" s="118">
        <v>0</v>
      </c>
      <c r="F2" s="118"/>
      <c r="G2" s="118"/>
      <c r="H2" s="118"/>
      <c r="I2" s="118">
        <v>0</v>
      </c>
      <c r="J2" s="118"/>
      <c r="K2" s="118"/>
      <c r="L2" s="118">
        <v>0</v>
      </c>
      <c r="M2" s="118"/>
      <c r="N2" s="118">
        <v>0</v>
      </c>
      <c r="O2" s="118">
        <v>0</v>
      </c>
      <c r="P2" s="118"/>
    </row>
    <row r="3" spans="1:16" x14ac:dyDescent="0.25">
      <c r="A3" s="118" t="s">
        <v>11</v>
      </c>
      <c r="B3" s="118"/>
      <c r="C3" s="118">
        <v>105.6228</v>
      </c>
      <c r="D3" s="118">
        <v>105.6228</v>
      </c>
      <c r="E3" s="118"/>
      <c r="F3" s="118">
        <v>32.690300000000001</v>
      </c>
      <c r="G3" s="118"/>
      <c r="H3" s="118"/>
      <c r="I3" s="118">
        <v>13.847099999999999</v>
      </c>
      <c r="J3" s="118"/>
      <c r="K3" s="118"/>
      <c r="L3" s="118">
        <v>2.5244</v>
      </c>
      <c r="M3" s="118"/>
      <c r="N3" s="118">
        <v>0</v>
      </c>
      <c r="O3" s="118">
        <v>0</v>
      </c>
      <c r="P3" s="118"/>
    </row>
    <row r="4" spans="1:16" x14ac:dyDescent="0.25">
      <c r="A4" s="118" t="s">
        <v>12</v>
      </c>
      <c r="B4" s="118"/>
      <c r="C4" s="118"/>
      <c r="D4" s="118">
        <v>0</v>
      </c>
      <c r="E4" s="118"/>
      <c r="F4" s="118"/>
      <c r="G4" s="118"/>
      <c r="H4" s="118"/>
      <c r="I4" s="118">
        <v>0</v>
      </c>
      <c r="J4" s="118"/>
      <c r="K4" s="118"/>
      <c r="L4" s="118">
        <v>0</v>
      </c>
      <c r="M4" s="118"/>
      <c r="N4" s="118">
        <v>0</v>
      </c>
      <c r="O4" s="118">
        <v>0</v>
      </c>
      <c r="P4" s="118"/>
    </row>
    <row r="5" spans="1:16" x14ac:dyDescent="0.25">
      <c r="A5" s="118" t="s">
        <v>13</v>
      </c>
      <c r="B5" s="118"/>
      <c r="C5" s="118"/>
      <c r="D5" s="118">
        <v>0</v>
      </c>
      <c r="E5" s="118"/>
      <c r="F5" s="118"/>
      <c r="G5" s="118"/>
      <c r="H5" s="118"/>
      <c r="I5" s="118">
        <v>0</v>
      </c>
      <c r="J5" s="118"/>
      <c r="K5" s="118"/>
      <c r="L5" s="118">
        <v>0</v>
      </c>
      <c r="M5" s="118"/>
      <c r="N5" s="118">
        <v>0</v>
      </c>
      <c r="O5" s="118">
        <v>0</v>
      </c>
      <c r="P5" s="118"/>
    </row>
    <row r="6" spans="1:16" x14ac:dyDescent="0.25">
      <c r="A6" s="118" t="s">
        <v>497</v>
      </c>
      <c r="B6" s="118"/>
      <c r="C6" s="118"/>
      <c r="D6" s="118"/>
      <c r="E6" s="118"/>
      <c r="F6" s="118"/>
      <c r="G6" s="118"/>
      <c r="H6" s="118"/>
      <c r="I6" s="118">
        <v>0</v>
      </c>
      <c r="J6" s="118"/>
      <c r="K6" s="118"/>
      <c r="L6" s="118">
        <v>0</v>
      </c>
      <c r="M6" s="118"/>
      <c r="N6" s="118">
        <v>0</v>
      </c>
      <c r="O6" s="118">
        <v>0</v>
      </c>
      <c r="P6" s="118"/>
    </row>
    <row r="7" spans="1:16" x14ac:dyDescent="0.25">
      <c r="A7" s="118" t="s">
        <v>14</v>
      </c>
      <c r="B7" s="118"/>
      <c r="C7" s="118">
        <v>76.699299999999994</v>
      </c>
      <c r="D7" s="118">
        <v>76.699299999999994</v>
      </c>
      <c r="E7" s="118"/>
      <c r="F7" s="118">
        <v>23.738399999999999</v>
      </c>
      <c r="G7" s="118"/>
      <c r="H7" s="118"/>
      <c r="I7" s="118">
        <v>10.055300000000001</v>
      </c>
      <c r="J7" s="118"/>
      <c r="K7" s="118"/>
      <c r="L7" s="118">
        <v>1.8331</v>
      </c>
      <c r="M7" s="118"/>
      <c r="N7" s="118">
        <v>0</v>
      </c>
      <c r="O7" s="118">
        <v>0</v>
      </c>
      <c r="P7" s="118"/>
    </row>
    <row r="8" spans="1:16" x14ac:dyDescent="0.25">
      <c r="A8" s="118" t="s">
        <v>15</v>
      </c>
      <c r="B8" s="118"/>
      <c r="C8" s="118"/>
      <c r="D8" s="118">
        <v>0</v>
      </c>
      <c r="E8" s="118"/>
      <c r="F8" s="118"/>
      <c r="G8" s="118"/>
      <c r="H8" s="118"/>
      <c r="I8" s="118">
        <v>0</v>
      </c>
      <c r="J8" s="118"/>
      <c r="K8" s="118"/>
      <c r="L8" s="118">
        <v>0</v>
      </c>
      <c r="M8" s="118"/>
      <c r="N8" s="118">
        <v>0</v>
      </c>
      <c r="O8" s="118">
        <v>0</v>
      </c>
      <c r="P8" s="118"/>
    </row>
    <row r="9" spans="1:16" x14ac:dyDescent="0.25">
      <c r="A9" s="118" t="s">
        <v>16</v>
      </c>
      <c r="B9" s="118"/>
      <c r="C9" s="118"/>
      <c r="D9" s="118">
        <v>0</v>
      </c>
      <c r="E9" s="118"/>
      <c r="F9" s="118"/>
      <c r="G9" s="118"/>
      <c r="H9" s="118"/>
      <c r="I9" s="118">
        <v>0</v>
      </c>
      <c r="J9" s="118"/>
      <c r="K9" s="118"/>
      <c r="L9" s="118">
        <v>0</v>
      </c>
      <c r="M9" s="118"/>
      <c r="N9" s="118">
        <v>0</v>
      </c>
      <c r="O9" s="118">
        <v>0</v>
      </c>
      <c r="P9" s="118"/>
    </row>
    <row r="10" spans="1:16" x14ac:dyDescent="0.25">
      <c r="A10" s="118" t="s">
        <v>17</v>
      </c>
      <c r="B10" s="118"/>
      <c r="C10" s="118"/>
      <c r="D10" s="118">
        <v>0</v>
      </c>
      <c r="E10" s="118"/>
      <c r="F10" s="118"/>
      <c r="G10" s="118"/>
      <c r="H10" s="118"/>
      <c r="I10" s="118">
        <v>0</v>
      </c>
      <c r="J10" s="118"/>
      <c r="K10" s="118"/>
      <c r="L10" s="118">
        <v>0</v>
      </c>
      <c r="M10" s="118"/>
      <c r="N10" s="118">
        <v>0</v>
      </c>
      <c r="O10" s="118">
        <v>0</v>
      </c>
      <c r="P10" s="118"/>
    </row>
    <row r="11" spans="1:16" x14ac:dyDescent="0.25">
      <c r="A11" s="118" t="s">
        <v>18</v>
      </c>
      <c r="B11" s="118"/>
      <c r="C11" s="118">
        <v>14.55</v>
      </c>
      <c r="D11" s="118">
        <v>14.55</v>
      </c>
      <c r="E11" s="118"/>
      <c r="F11" s="118">
        <v>4.5031999999999996</v>
      </c>
      <c r="G11" s="118"/>
      <c r="H11" s="118"/>
      <c r="I11" s="118">
        <v>1.9075</v>
      </c>
      <c r="J11" s="118"/>
      <c r="K11" s="118"/>
      <c r="L11" s="118">
        <v>0.34770000000000001</v>
      </c>
      <c r="M11" s="118"/>
      <c r="N11" s="118">
        <v>0</v>
      </c>
      <c r="O11" s="118">
        <v>0</v>
      </c>
      <c r="P11" s="118"/>
    </row>
    <row r="12" spans="1:16" x14ac:dyDescent="0.25">
      <c r="A12" s="118" t="s">
        <v>19</v>
      </c>
      <c r="B12" s="118"/>
      <c r="C12" s="118">
        <v>19.9877</v>
      </c>
      <c r="D12" s="118">
        <v>19.9877</v>
      </c>
      <c r="E12" s="118"/>
      <c r="F12" s="118">
        <v>6.1862000000000004</v>
      </c>
      <c r="G12" s="118"/>
      <c r="H12" s="118"/>
      <c r="I12" s="118">
        <v>2.6204000000000001</v>
      </c>
      <c r="J12" s="118"/>
      <c r="K12" s="118"/>
      <c r="L12" s="118">
        <v>0.47770000000000001</v>
      </c>
      <c r="M12" s="118"/>
      <c r="N12" s="118">
        <v>0</v>
      </c>
      <c r="O12" s="118">
        <v>0</v>
      </c>
      <c r="P12" s="118"/>
    </row>
    <row r="13" spans="1:16" x14ac:dyDescent="0.25">
      <c r="A13" s="118" t="s">
        <v>20</v>
      </c>
      <c r="B13" s="118"/>
      <c r="C13" s="118">
        <v>1.4179999999999999</v>
      </c>
      <c r="D13" s="118">
        <v>1.4179999999999999</v>
      </c>
      <c r="E13" s="118">
        <v>0</v>
      </c>
      <c r="F13" s="118">
        <v>0.43890000000000001</v>
      </c>
      <c r="G13" s="118"/>
      <c r="H13" s="118"/>
      <c r="I13" s="118">
        <v>0.18590000000000001</v>
      </c>
      <c r="J13" s="118"/>
      <c r="K13" s="118"/>
      <c r="L13" s="118">
        <v>3.39E-2</v>
      </c>
      <c r="M13" s="118"/>
      <c r="N13" s="118">
        <v>0</v>
      </c>
      <c r="O13" s="118">
        <v>0</v>
      </c>
      <c r="P13" s="118"/>
    </row>
    <row r="14" spans="1:16" x14ac:dyDescent="0.25">
      <c r="A14" s="118" t="s">
        <v>21</v>
      </c>
      <c r="B14" s="118"/>
      <c r="C14" s="118">
        <v>18.666499999999999</v>
      </c>
      <c r="D14" s="118">
        <v>18.666499999999999</v>
      </c>
      <c r="E14" s="118"/>
      <c r="F14" s="118">
        <v>5.7773000000000003</v>
      </c>
      <c r="G14" s="118"/>
      <c r="H14" s="118"/>
      <c r="I14" s="118">
        <v>2.4472</v>
      </c>
      <c r="J14" s="118"/>
      <c r="K14" s="118"/>
      <c r="L14" s="118">
        <v>0.4461</v>
      </c>
      <c r="M14" s="118"/>
      <c r="N14" s="118">
        <v>0</v>
      </c>
      <c r="O14" s="118">
        <v>0</v>
      </c>
      <c r="P14" s="118"/>
    </row>
    <row r="15" spans="1:16" x14ac:dyDescent="0.25">
      <c r="A15" s="118" t="s">
        <v>22</v>
      </c>
      <c r="B15" s="118"/>
      <c r="C15" s="118">
        <v>14.6479</v>
      </c>
      <c r="D15" s="118">
        <v>14.6479</v>
      </c>
      <c r="E15" s="118"/>
      <c r="F15" s="118">
        <v>4.5335000000000001</v>
      </c>
      <c r="G15" s="118"/>
      <c r="H15" s="118"/>
      <c r="I15" s="118">
        <v>1.9202999999999999</v>
      </c>
      <c r="J15" s="118"/>
      <c r="K15" s="118"/>
      <c r="L15" s="118">
        <v>0.35010000000000002</v>
      </c>
      <c r="M15" s="118"/>
      <c r="N15" s="118">
        <v>0</v>
      </c>
      <c r="O15" s="118">
        <v>0</v>
      </c>
      <c r="P15" s="118"/>
    </row>
    <row r="16" spans="1:16" x14ac:dyDescent="0.25">
      <c r="A16" s="118" t="s">
        <v>23</v>
      </c>
      <c r="B16" s="118"/>
      <c r="C16" s="118">
        <v>12.255000000000001</v>
      </c>
      <c r="D16" s="118">
        <v>12.255000000000001</v>
      </c>
      <c r="E16" s="118"/>
      <c r="F16" s="118">
        <v>3.7928999999999999</v>
      </c>
      <c r="G16" s="118"/>
      <c r="H16" s="118"/>
      <c r="I16" s="118">
        <v>1.6066</v>
      </c>
      <c r="J16" s="118"/>
      <c r="K16" s="118"/>
      <c r="L16" s="118">
        <v>0.29289999999999999</v>
      </c>
      <c r="M16" s="118"/>
      <c r="N16" s="118">
        <v>0</v>
      </c>
      <c r="O16" s="118">
        <v>0</v>
      </c>
      <c r="P16" s="118"/>
    </row>
    <row r="17" spans="1:16" x14ac:dyDescent="0.25">
      <c r="A17" s="118" t="s">
        <v>24</v>
      </c>
      <c r="B17" s="118"/>
      <c r="C17" s="118">
        <v>67.597099999999998</v>
      </c>
      <c r="D17" s="118">
        <v>67.597099999999998</v>
      </c>
      <c r="E17" s="118"/>
      <c r="F17" s="118">
        <v>20.921299999999999</v>
      </c>
      <c r="G17" s="118"/>
      <c r="H17" s="118"/>
      <c r="I17" s="118">
        <v>8.8620000000000001</v>
      </c>
      <c r="J17" s="118"/>
      <c r="K17" s="118"/>
      <c r="L17" s="118">
        <v>1.6155999999999999</v>
      </c>
      <c r="M17" s="118"/>
      <c r="N17" s="118">
        <v>0</v>
      </c>
      <c r="O17" s="118">
        <v>0</v>
      </c>
      <c r="P17" s="118"/>
    </row>
    <row r="18" spans="1:16" x14ac:dyDescent="0.25">
      <c r="A18" s="118" t="s">
        <v>25</v>
      </c>
      <c r="B18" s="118"/>
      <c r="C18" s="118">
        <v>10.819800000000001</v>
      </c>
      <c r="D18" s="118">
        <v>10.819800000000001</v>
      </c>
      <c r="E18" s="118"/>
      <c r="F18" s="118">
        <v>3.3487</v>
      </c>
      <c r="G18" s="118"/>
      <c r="H18" s="118"/>
      <c r="I18" s="118">
        <v>1.4185000000000001</v>
      </c>
      <c r="J18" s="118"/>
      <c r="K18" s="118"/>
      <c r="L18" s="118">
        <v>0.2586</v>
      </c>
      <c r="M18" s="118"/>
      <c r="N18" s="118">
        <v>0</v>
      </c>
      <c r="O18" s="118">
        <v>0</v>
      </c>
      <c r="P18" s="118"/>
    </row>
    <row r="19" spans="1:16" x14ac:dyDescent="0.25">
      <c r="A19" s="118" t="s">
        <v>498</v>
      </c>
      <c r="B19" s="118"/>
      <c r="C19" s="118"/>
      <c r="D19" s="118"/>
      <c r="E19" s="118">
        <v>0</v>
      </c>
      <c r="F19" s="118"/>
      <c r="G19" s="118"/>
      <c r="H19" s="118"/>
      <c r="I19" s="118">
        <v>0</v>
      </c>
      <c r="J19" s="118"/>
      <c r="K19" s="118"/>
      <c r="L19" s="118">
        <v>0</v>
      </c>
      <c r="M19" s="118"/>
      <c r="N19" s="118">
        <v>0</v>
      </c>
      <c r="O19" s="118">
        <v>0</v>
      </c>
      <c r="P19" s="118"/>
    </row>
    <row r="20" spans="1:16" x14ac:dyDescent="0.25">
      <c r="A20" s="118" t="s">
        <v>26</v>
      </c>
      <c r="B20" s="118"/>
      <c r="C20" s="118">
        <v>128.7174</v>
      </c>
      <c r="D20" s="118">
        <v>128.7174</v>
      </c>
      <c r="E20" s="118"/>
      <c r="F20" s="118">
        <v>39.838000000000001</v>
      </c>
      <c r="G20" s="118"/>
      <c r="H20" s="118"/>
      <c r="I20" s="118">
        <v>16.8749</v>
      </c>
      <c r="J20" s="118"/>
      <c r="K20" s="118"/>
      <c r="L20" s="118">
        <v>3.0762999999999998</v>
      </c>
      <c r="M20" s="118"/>
      <c r="N20" s="118">
        <v>0</v>
      </c>
      <c r="O20" s="118">
        <v>0</v>
      </c>
      <c r="P20" s="118"/>
    </row>
    <row r="21" spans="1:16" x14ac:dyDescent="0.25">
      <c r="A21" s="118" t="s">
        <v>27</v>
      </c>
      <c r="B21" s="118"/>
      <c r="C21" s="118"/>
      <c r="D21" s="118">
        <v>0</v>
      </c>
      <c r="E21" s="118"/>
      <c r="F21" s="118"/>
      <c r="G21" s="118"/>
      <c r="H21" s="118"/>
      <c r="I21" s="118">
        <v>0</v>
      </c>
      <c r="J21" s="118"/>
      <c r="K21" s="118"/>
      <c r="L21" s="118">
        <v>0</v>
      </c>
      <c r="M21" s="118"/>
      <c r="N21" s="118">
        <v>0</v>
      </c>
      <c r="O21" s="118">
        <v>0</v>
      </c>
      <c r="P21" s="118"/>
    </row>
    <row r="22" spans="1:16" x14ac:dyDescent="0.25">
      <c r="A22" s="118" t="s">
        <v>28</v>
      </c>
      <c r="B22" s="118"/>
      <c r="C22" s="118"/>
      <c r="D22" s="118">
        <v>0</v>
      </c>
      <c r="E22" s="118"/>
      <c r="F22" s="118"/>
      <c r="G22" s="118"/>
      <c r="H22" s="118"/>
      <c r="I22" s="118">
        <v>0</v>
      </c>
      <c r="J22" s="118"/>
      <c r="K22" s="118"/>
      <c r="L22" s="118">
        <v>0</v>
      </c>
      <c r="M22" s="118"/>
      <c r="N22" s="118">
        <v>0</v>
      </c>
      <c r="O22" s="118">
        <v>0</v>
      </c>
      <c r="P22" s="118"/>
    </row>
    <row r="23" spans="1:16" x14ac:dyDescent="0.25">
      <c r="A23" s="118" t="s">
        <v>29</v>
      </c>
      <c r="B23" s="118"/>
      <c r="C23" s="118">
        <v>35.075600000000001</v>
      </c>
      <c r="D23" s="118">
        <v>35.075600000000001</v>
      </c>
      <c r="E23" s="118"/>
      <c r="F23" s="118">
        <v>10.8559</v>
      </c>
      <c r="G23" s="118"/>
      <c r="H23" s="118"/>
      <c r="I23" s="118">
        <v>4.5983999999999998</v>
      </c>
      <c r="J23" s="118"/>
      <c r="K23" s="118"/>
      <c r="L23" s="118">
        <v>0.83830000000000005</v>
      </c>
      <c r="M23" s="118"/>
      <c r="N23" s="118">
        <v>0</v>
      </c>
      <c r="O23" s="118">
        <v>0</v>
      </c>
      <c r="P23" s="118"/>
    </row>
    <row r="24" spans="1:16" x14ac:dyDescent="0.25">
      <c r="A24" s="118" t="s">
        <v>30</v>
      </c>
      <c r="B24" s="118"/>
      <c r="C24" s="118"/>
      <c r="D24" s="118">
        <v>0</v>
      </c>
      <c r="E24" s="118"/>
      <c r="F24" s="118"/>
      <c r="G24" s="118"/>
      <c r="H24" s="118"/>
      <c r="I24" s="118">
        <v>0</v>
      </c>
      <c r="J24" s="118"/>
      <c r="K24" s="118"/>
      <c r="L24" s="118">
        <v>0</v>
      </c>
      <c r="M24" s="118"/>
      <c r="N24" s="118">
        <v>0</v>
      </c>
      <c r="O24" s="118">
        <v>0</v>
      </c>
      <c r="P24" s="118"/>
    </row>
    <row r="25" spans="1:16" x14ac:dyDescent="0.25">
      <c r="A25" s="118" t="s">
        <v>31</v>
      </c>
      <c r="B25" s="118"/>
      <c r="C25" s="118"/>
      <c r="D25" s="118">
        <v>0</v>
      </c>
      <c r="E25" s="118"/>
      <c r="F25" s="118"/>
      <c r="G25" s="118"/>
      <c r="H25" s="118"/>
      <c r="I25" s="118">
        <v>0</v>
      </c>
      <c r="J25" s="118"/>
      <c r="K25" s="118"/>
      <c r="L25" s="118">
        <v>0</v>
      </c>
      <c r="M25" s="118"/>
      <c r="N25" s="118">
        <v>0</v>
      </c>
      <c r="O25" s="118">
        <v>0</v>
      </c>
      <c r="P25" s="118"/>
    </row>
    <row r="26" spans="1:16" x14ac:dyDescent="0.25">
      <c r="A26" s="118" t="s">
        <v>32</v>
      </c>
      <c r="B26" s="118"/>
      <c r="C26" s="118">
        <v>4.6430999999999996</v>
      </c>
      <c r="D26" s="118">
        <v>4.6430999999999996</v>
      </c>
      <c r="E26" s="118"/>
      <c r="F26" s="118">
        <v>1.4370000000000001</v>
      </c>
      <c r="G26" s="118"/>
      <c r="H26" s="118"/>
      <c r="I26" s="118">
        <v>0.60870000000000002</v>
      </c>
      <c r="J26" s="118"/>
      <c r="K26" s="118"/>
      <c r="L26" s="118">
        <v>0.111</v>
      </c>
      <c r="M26" s="118"/>
      <c r="N26" s="118">
        <v>0</v>
      </c>
      <c r="O26" s="118">
        <v>0</v>
      </c>
      <c r="P26" s="118"/>
    </row>
    <row r="27" spans="1:16" x14ac:dyDescent="0.25">
      <c r="A27" s="118" t="s">
        <v>33</v>
      </c>
      <c r="B27" s="118"/>
      <c r="C27" s="118"/>
      <c r="D27" s="118">
        <v>0</v>
      </c>
      <c r="E27" s="118"/>
      <c r="F27" s="118"/>
      <c r="G27" s="118"/>
      <c r="H27" s="118"/>
      <c r="I27" s="118">
        <v>0</v>
      </c>
      <c r="J27" s="118"/>
      <c r="K27" s="118"/>
      <c r="L27" s="118">
        <v>0</v>
      </c>
      <c r="M27" s="118"/>
      <c r="N27" s="118">
        <v>0</v>
      </c>
      <c r="O27" s="118">
        <v>0</v>
      </c>
      <c r="P27" s="118"/>
    </row>
    <row r="28" spans="1:16" x14ac:dyDescent="0.25">
      <c r="A28" s="118" t="s">
        <v>34</v>
      </c>
      <c r="B28" s="118"/>
      <c r="C28" s="118"/>
      <c r="D28" s="118">
        <v>0</v>
      </c>
      <c r="E28" s="118"/>
      <c r="F28" s="118"/>
      <c r="G28" s="118"/>
      <c r="H28" s="118"/>
      <c r="I28" s="118">
        <v>0</v>
      </c>
      <c r="J28" s="118"/>
      <c r="K28" s="118"/>
      <c r="L28" s="118">
        <v>0</v>
      </c>
      <c r="M28" s="118"/>
      <c r="N28" s="118">
        <v>0</v>
      </c>
      <c r="O28" s="118">
        <v>0</v>
      </c>
      <c r="P28" s="118"/>
    </row>
    <row r="29" spans="1:16" x14ac:dyDescent="0.25">
      <c r="A29" s="118" t="s">
        <v>499</v>
      </c>
      <c r="B29" s="118"/>
      <c r="C29" s="118"/>
      <c r="D29" s="118"/>
      <c r="E29" s="118"/>
      <c r="F29" s="118"/>
      <c r="G29" s="118"/>
      <c r="H29" s="118"/>
      <c r="I29" s="118">
        <v>0</v>
      </c>
      <c r="J29" s="118"/>
      <c r="K29" s="118"/>
      <c r="L29" s="118">
        <v>0</v>
      </c>
      <c r="M29" s="118"/>
      <c r="N29" s="118">
        <v>0</v>
      </c>
      <c r="O29" s="118">
        <v>0</v>
      </c>
      <c r="P29" s="118"/>
    </row>
    <row r="30" spans="1:16" x14ac:dyDescent="0.25">
      <c r="A30" s="118" t="s">
        <v>35</v>
      </c>
      <c r="B30" s="118"/>
      <c r="C30" s="118">
        <v>20.7104</v>
      </c>
      <c r="D30" s="118">
        <v>20.7104</v>
      </c>
      <c r="E30" s="118"/>
      <c r="F30" s="118">
        <v>6.4099000000000004</v>
      </c>
      <c r="G30" s="118"/>
      <c r="H30" s="118"/>
      <c r="I30" s="118">
        <v>2.7151000000000001</v>
      </c>
      <c r="J30" s="118"/>
      <c r="K30" s="118"/>
      <c r="L30" s="118">
        <v>0.495</v>
      </c>
      <c r="M30" s="118"/>
      <c r="N30" s="118">
        <v>0</v>
      </c>
      <c r="O30" s="118">
        <v>0</v>
      </c>
      <c r="P30" s="118"/>
    </row>
    <row r="31" spans="1:16" x14ac:dyDescent="0.25">
      <c r="A31" s="118" t="s">
        <v>36</v>
      </c>
      <c r="B31" s="118"/>
      <c r="C31" s="118"/>
      <c r="D31" s="118">
        <v>0</v>
      </c>
      <c r="E31" s="118">
        <v>0</v>
      </c>
      <c r="F31" s="118"/>
      <c r="G31" s="118"/>
      <c r="H31" s="118"/>
      <c r="I31" s="118">
        <v>0</v>
      </c>
      <c r="J31" s="118"/>
      <c r="K31" s="118"/>
      <c r="L31" s="118">
        <v>0</v>
      </c>
      <c r="M31" s="118"/>
      <c r="N31" s="118">
        <v>0</v>
      </c>
      <c r="O31" s="118">
        <v>0</v>
      </c>
      <c r="P31" s="118"/>
    </row>
    <row r="32" spans="1:16" x14ac:dyDescent="0.25">
      <c r="A32" s="118" t="s">
        <v>37</v>
      </c>
      <c r="B32" s="118"/>
      <c r="C32" s="118">
        <v>24.004200000000001</v>
      </c>
      <c r="D32" s="118">
        <v>24.004200000000001</v>
      </c>
      <c r="E32" s="118">
        <v>0</v>
      </c>
      <c r="F32" s="118">
        <v>7.4292999999999996</v>
      </c>
      <c r="G32" s="118"/>
      <c r="H32" s="118"/>
      <c r="I32" s="118">
        <v>3.1469999999999998</v>
      </c>
      <c r="J32" s="118"/>
      <c r="K32" s="118"/>
      <c r="L32" s="118">
        <v>0.57369999999999999</v>
      </c>
      <c r="M32" s="118"/>
      <c r="N32" s="118">
        <v>0</v>
      </c>
      <c r="O32" s="118">
        <v>0</v>
      </c>
      <c r="P32" s="118"/>
    </row>
    <row r="33" spans="1:16" x14ac:dyDescent="0.25">
      <c r="A33" s="118" t="s">
        <v>38</v>
      </c>
      <c r="B33" s="118"/>
      <c r="C33" s="118">
        <v>18.5854</v>
      </c>
      <c r="D33" s="118">
        <v>18.5854</v>
      </c>
      <c r="E33" s="118"/>
      <c r="F33" s="118">
        <v>5.7522000000000002</v>
      </c>
      <c r="G33" s="118"/>
      <c r="H33" s="118"/>
      <c r="I33" s="118">
        <v>2.4365000000000001</v>
      </c>
      <c r="J33" s="118"/>
      <c r="K33" s="118"/>
      <c r="L33" s="118">
        <v>0.44419999999999998</v>
      </c>
      <c r="M33" s="118"/>
      <c r="N33" s="118">
        <v>0</v>
      </c>
      <c r="O33" s="118">
        <v>0</v>
      </c>
      <c r="P33" s="118"/>
    </row>
    <row r="34" spans="1:16" x14ac:dyDescent="0.25">
      <c r="A34" s="118" t="s">
        <v>39</v>
      </c>
      <c r="B34" s="118"/>
      <c r="C34" s="118">
        <v>4.2701000000000002</v>
      </c>
      <c r="D34" s="118">
        <v>4.2701000000000002</v>
      </c>
      <c r="E34" s="118"/>
      <c r="F34" s="118">
        <v>1.3216000000000001</v>
      </c>
      <c r="G34" s="118"/>
      <c r="H34" s="118"/>
      <c r="I34" s="118">
        <v>0.55979999999999996</v>
      </c>
      <c r="J34" s="118"/>
      <c r="K34" s="118"/>
      <c r="L34" s="118">
        <v>0.1021</v>
      </c>
      <c r="M34" s="118"/>
      <c r="N34" s="118">
        <v>0</v>
      </c>
      <c r="O34" s="118">
        <v>0</v>
      </c>
      <c r="P34" s="118"/>
    </row>
    <row r="35" spans="1:16" x14ac:dyDescent="0.25">
      <c r="A35" s="118" t="s">
        <v>40</v>
      </c>
      <c r="B35" s="118"/>
      <c r="C35" s="118">
        <v>5.3578000000000001</v>
      </c>
      <c r="D35" s="118">
        <v>5.3578000000000001</v>
      </c>
      <c r="E35" s="118"/>
      <c r="F35" s="118">
        <v>1.6581999999999999</v>
      </c>
      <c r="G35" s="118"/>
      <c r="H35" s="118"/>
      <c r="I35" s="118">
        <v>0.70240000000000002</v>
      </c>
      <c r="J35" s="118"/>
      <c r="K35" s="118"/>
      <c r="L35" s="118">
        <v>0.12809999999999999</v>
      </c>
      <c r="M35" s="118"/>
      <c r="N35" s="118">
        <v>0</v>
      </c>
      <c r="O35" s="118">
        <v>0</v>
      </c>
      <c r="P35" s="118"/>
    </row>
    <row r="36" spans="1:16" x14ac:dyDescent="0.25">
      <c r="A36" s="118" t="s">
        <v>41</v>
      </c>
      <c r="B36" s="118"/>
      <c r="C36" s="118">
        <v>10.0039</v>
      </c>
      <c r="D36" s="118">
        <v>10.0039</v>
      </c>
      <c r="E36" s="118">
        <v>0</v>
      </c>
      <c r="F36" s="118">
        <v>3.0962000000000001</v>
      </c>
      <c r="G36" s="118"/>
      <c r="H36" s="118"/>
      <c r="I36" s="118">
        <v>1.3115000000000001</v>
      </c>
      <c r="J36" s="118"/>
      <c r="K36" s="118"/>
      <c r="L36" s="118">
        <v>0.23910000000000001</v>
      </c>
      <c r="M36" s="118"/>
      <c r="N36" s="118">
        <v>0</v>
      </c>
      <c r="O36" s="118">
        <v>0</v>
      </c>
      <c r="P36" s="118"/>
    </row>
    <row r="37" spans="1:16" x14ac:dyDescent="0.25">
      <c r="A37" s="118" t="s">
        <v>42</v>
      </c>
      <c r="B37" s="118"/>
      <c r="C37" s="118">
        <v>17.817900000000002</v>
      </c>
      <c r="D37" s="118">
        <v>17.817900000000002</v>
      </c>
      <c r="E37" s="118"/>
      <c r="F37" s="118">
        <v>5.5145999999999997</v>
      </c>
      <c r="G37" s="118"/>
      <c r="H37" s="118"/>
      <c r="I37" s="118">
        <v>2.3359000000000001</v>
      </c>
      <c r="J37" s="118"/>
      <c r="K37" s="118"/>
      <c r="L37" s="118">
        <v>0.42580000000000001</v>
      </c>
      <c r="M37" s="118"/>
      <c r="N37" s="118">
        <v>0</v>
      </c>
      <c r="O37" s="118">
        <v>0</v>
      </c>
      <c r="P37" s="118"/>
    </row>
    <row r="38" spans="1:16" x14ac:dyDescent="0.25">
      <c r="A38" s="118" t="s">
        <v>43</v>
      </c>
      <c r="B38" s="118"/>
      <c r="C38" s="118">
        <v>66.788700000000006</v>
      </c>
      <c r="D38" s="118">
        <v>66.788700000000006</v>
      </c>
      <c r="E38" s="118"/>
      <c r="F38" s="118">
        <v>20.671099999999999</v>
      </c>
      <c r="G38" s="118"/>
      <c r="H38" s="118"/>
      <c r="I38" s="118">
        <v>8.7560000000000002</v>
      </c>
      <c r="J38" s="118"/>
      <c r="K38" s="118"/>
      <c r="L38" s="118">
        <v>1.5962000000000001</v>
      </c>
      <c r="M38" s="118"/>
      <c r="N38" s="118">
        <v>0</v>
      </c>
      <c r="O38" s="118">
        <v>0</v>
      </c>
      <c r="P38" s="118"/>
    </row>
    <row r="39" spans="1:16" x14ac:dyDescent="0.25">
      <c r="A39" s="118" t="s">
        <v>44</v>
      </c>
      <c r="B39" s="118"/>
      <c r="C39" s="118">
        <v>45.466700000000003</v>
      </c>
      <c r="D39" s="118">
        <v>45.466700000000003</v>
      </c>
      <c r="E39" s="118"/>
      <c r="F39" s="118">
        <v>14.071899999999999</v>
      </c>
      <c r="G39" s="118"/>
      <c r="H39" s="118"/>
      <c r="I39" s="118">
        <v>5.9607000000000001</v>
      </c>
      <c r="J39" s="118"/>
      <c r="K39" s="118"/>
      <c r="L39" s="118">
        <v>1.0867</v>
      </c>
      <c r="M39" s="118"/>
      <c r="N39" s="118">
        <v>0</v>
      </c>
      <c r="O39" s="118">
        <v>0</v>
      </c>
      <c r="P39" s="118"/>
    </row>
    <row r="40" spans="1:16" x14ac:dyDescent="0.25">
      <c r="A40" s="118" t="s">
        <v>45</v>
      </c>
      <c r="B40" s="118"/>
      <c r="C40" s="118">
        <v>15.5405</v>
      </c>
      <c r="D40" s="118">
        <v>15.5405</v>
      </c>
      <c r="E40" s="118"/>
      <c r="F40" s="118">
        <v>4.8098000000000001</v>
      </c>
      <c r="G40" s="118"/>
      <c r="H40" s="118"/>
      <c r="I40" s="118">
        <v>2.0373999999999999</v>
      </c>
      <c r="J40" s="118"/>
      <c r="K40" s="118"/>
      <c r="L40" s="118">
        <v>0.37140000000000001</v>
      </c>
      <c r="M40" s="118"/>
      <c r="N40" s="118">
        <v>0</v>
      </c>
      <c r="O40" s="118">
        <v>0</v>
      </c>
      <c r="P40" s="118"/>
    </row>
    <row r="41" spans="1:16" x14ac:dyDescent="0.25">
      <c r="A41" s="118" t="s">
        <v>46</v>
      </c>
      <c r="B41" s="118"/>
      <c r="C41" s="118">
        <v>38.452599999999997</v>
      </c>
      <c r="D41" s="118">
        <v>38.452599999999997</v>
      </c>
      <c r="E41" s="118"/>
      <c r="F41" s="118">
        <v>11.9011</v>
      </c>
      <c r="G41" s="118"/>
      <c r="H41" s="118"/>
      <c r="I41" s="118">
        <v>5.0411000000000001</v>
      </c>
      <c r="J41" s="118"/>
      <c r="K41" s="118"/>
      <c r="L41" s="118">
        <v>0.91900000000000004</v>
      </c>
      <c r="M41" s="118"/>
      <c r="N41" s="118">
        <v>0</v>
      </c>
      <c r="O41" s="118">
        <v>0</v>
      </c>
      <c r="P41" s="118"/>
    </row>
    <row r="42" spans="1:16" x14ac:dyDescent="0.25">
      <c r="A42" s="118" t="s">
        <v>47</v>
      </c>
      <c r="B42" s="118"/>
      <c r="C42" s="118">
        <v>21.790099999999999</v>
      </c>
      <c r="D42" s="118">
        <v>21.790099999999999</v>
      </c>
      <c r="E42" s="118"/>
      <c r="F42" s="118">
        <v>6.7439999999999998</v>
      </c>
      <c r="G42" s="118"/>
      <c r="H42" s="118"/>
      <c r="I42" s="118">
        <v>2.8567</v>
      </c>
      <c r="J42" s="118"/>
      <c r="K42" s="118"/>
      <c r="L42" s="118">
        <v>0.52080000000000004</v>
      </c>
      <c r="M42" s="118"/>
      <c r="N42" s="118">
        <v>0</v>
      </c>
      <c r="O42" s="118">
        <v>0</v>
      </c>
      <c r="P42" s="118"/>
    </row>
    <row r="43" spans="1:16" x14ac:dyDescent="0.25">
      <c r="A43" s="118" t="s">
        <v>48</v>
      </c>
      <c r="B43" s="118"/>
      <c r="C43" s="118">
        <v>723.5163</v>
      </c>
      <c r="D43" s="118">
        <v>723.5163</v>
      </c>
      <c r="E43" s="118">
        <v>0</v>
      </c>
      <c r="F43" s="118">
        <v>223.92830000000001</v>
      </c>
      <c r="G43" s="118"/>
      <c r="H43" s="118"/>
      <c r="I43" s="118">
        <v>94.852999999999994</v>
      </c>
      <c r="J43" s="118"/>
      <c r="K43" s="118"/>
      <c r="L43" s="118">
        <v>17.292000000000002</v>
      </c>
      <c r="M43" s="118"/>
      <c r="N43" s="118">
        <v>0</v>
      </c>
      <c r="O43" s="118">
        <v>0</v>
      </c>
      <c r="P43" s="118"/>
    </row>
    <row r="44" spans="1:16" x14ac:dyDescent="0.25">
      <c r="A44" s="118" t="s">
        <v>49</v>
      </c>
      <c r="B44" s="118"/>
      <c r="C44" s="118">
        <v>11.741</v>
      </c>
      <c r="D44" s="118">
        <v>11.741</v>
      </c>
      <c r="E44" s="118"/>
      <c r="F44" s="118">
        <v>3.6337999999999999</v>
      </c>
      <c r="G44" s="118"/>
      <c r="H44" s="118"/>
      <c r="I44" s="118">
        <v>1.5391999999999999</v>
      </c>
      <c r="J44" s="118"/>
      <c r="K44" s="118"/>
      <c r="L44" s="118">
        <v>0.28060000000000002</v>
      </c>
      <c r="M44" s="118"/>
      <c r="N44" s="118">
        <v>0</v>
      </c>
      <c r="O44" s="118">
        <v>0</v>
      </c>
      <c r="P44" s="118"/>
    </row>
    <row r="45" spans="1:16" x14ac:dyDescent="0.25">
      <c r="A45" s="118" t="s">
        <v>50</v>
      </c>
      <c r="B45" s="118"/>
      <c r="C45" s="118">
        <v>26.0383</v>
      </c>
      <c r="D45" s="118">
        <v>26.0383</v>
      </c>
      <c r="E45" s="118"/>
      <c r="F45" s="118">
        <v>8.0588999999999995</v>
      </c>
      <c r="G45" s="118"/>
      <c r="H45" s="118"/>
      <c r="I45" s="118">
        <v>3.4136000000000002</v>
      </c>
      <c r="J45" s="118"/>
      <c r="K45" s="118"/>
      <c r="L45" s="118">
        <v>0.62229999999999996</v>
      </c>
      <c r="M45" s="118"/>
      <c r="N45" s="118">
        <v>0</v>
      </c>
      <c r="O45" s="118">
        <v>0</v>
      </c>
      <c r="P45" s="118"/>
    </row>
    <row r="46" spans="1:16" x14ac:dyDescent="0.25">
      <c r="A46" s="118" t="s">
        <v>51</v>
      </c>
      <c r="B46" s="118"/>
      <c r="C46" s="118"/>
      <c r="D46" s="118">
        <v>0</v>
      </c>
      <c r="E46" s="118"/>
      <c r="F46" s="118"/>
      <c r="G46" s="118"/>
      <c r="H46" s="118"/>
      <c r="I46" s="118">
        <v>0</v>
      </c>
      <c r="J46" s="118"/>
      <c r="K46" s="118"/>
      <c r="L46" s="118">
        <v>0</v>
      </c>
      <c r="M46" s="118"/>
      <c r="N46" s="118">
        <v>0</v>
      </c>
      <c r="O46" s="118">
        <v>0</v>
      </c>
      <c r="P46" s="118"/>
    </row>
    <row r="47" spans="1:16" x14ac:dyDescent="0.25">
      <c r="A47" s="118" t="s">
        <v>52</v>
      </c>
      <c r="B47" s="118"/>
      <c r="C47" s="118">
        <v>400.07589999999999</v>
      </c>
      <c r="D47" s="118">
        <v>400.07589999999999</v>
      </c>
      <c r="E47" s="118">
        <v>0</v>
      </c>
      <c r="F47" s="118">
        <v>123.8235</v>
      </c>
      <c r="G47" s="118"/>
      <c r="H47" s="118"/>
      <c r="I47" s="118">
        <v>52.45</v>
      </c>
      <c r="J47" s="118"/>
      <c r="K47" s="118"/>
      <c r="L47" s="118">
        <v>9.5617999999999999</v>
      </c>
      <c r="M47" s="118"/>
      <c r="N47" s="118">
        <v>0</v>
      </c>
      <c r="O47" s="118">
        <v>0</v>
      </c>
      <c r="P47" s="118"/>
    </row>
    <row r="48" spans="1:16" x14ac:dyDescent="0.25">
      <c r="A48" s="118" t="s">
        <v>53</v>
      </c>
      <c r="B48" s="118"/>
      <c r="C48" s="118"/>
      <c r="D48" s="118">
        <v>0</v>
      </c>
      <c r="E48" s="118"/>
      <c r="F48" s="118"/>
      <c r="G48" s="118"/>
      <c r="H48" s="118"/>
      <c r="I48" s="118">
        <v>0</v>
      </c>
      <c r="J48" s="118"/>
      <c r="K48" s="118"/>
      <c r="L48" s="118">
        <v>0</v>
      </c>
      <c r="M48" s="118"/>
      <c r="N48" s="118">
        <v>0</v>
      </c>
      <c r="O48" s="118">
        <v>0</v>
      </c>
      <c r="P48" s="118"/>
    </row>
    <row r="49" spans="1:16" x14ac:dyDescent="0.25">
      <c r="A49" s="118" t="s">
        <v>54</v>
      </c>
      <c r="B49" s="118"/>
      <c r="C49" s="118">
        <v>102.5245</v>
      </c>
      <c r="D49" s="118">
        <v>102.5245</v>
      </c>
      <c r="E49" s="118">
        <v>0</v>
      </c>
      <c r="F49" s="118">
        <v>31.731300000000001</v>
      </c>
      <c r="G49" s="118"/>
      <c r="H49" s="118"/>
      <c r="I49" s="118">
        <v>13.441000000000001</v>
      </c>
      <c r="J49" s="118"/>
      <c r="K49" s="118"/>
      <c r="L49" s="118">
        <v>2.4502999999999999</v>
      </c>
      <c r="M49" s="118"/>
      <c r="N49" s="118">
        <v>0</v>
      </c>
      <c r="O49" s="118">
        <v>0</v>
      </c>
      <c r="P49" s="118"/>
    </row>
    <row r="50" spans="1:16" x14ac:dyDescent="0.25">
      <c r="A50" s="118" t="s">
        <v>55</v>
      </c>
      <c r="B50" s="118"/>
      <c r="C50" s="118">
        <v>20.4922</v>
      </c>
      <c r="D50" s="118">
        <v>20.4922</v>
      </c>
      <c r="E50" s="118"/>
      <c r="F50" s="118">
        <v>6.3422999999999998</v>
      </c>
      <c r="G50" s="118"/>
      <c r="H50" s="118"/>
      <c r="I50" s="118">
        <v>2.6865000000000001</v>
      </c>
      <c r="J50" s="118"/>
      <c r="K50" s="118"/>
      <c r="L50" s="118">
        <v>0.48980000000000001</v>
      </c>
      <c r="M50" s="118"/>
      <c r="N50" s="118">
        <v>0</v>
      </c>
      <c r="O50" s="118">
        <v>0</v>
      </c>
      <c r="P50" s="118"/>
    </row>
    <row r="51" spans="1:16" x14ac:dyDescent="0.25">
      <c r="A51" s="118" t="s">
        <v>56</v>
      </c>
      <c r="B51" s="118"/>
      <c r="C51" s="118"/>
      <c r="D51" s="118">
        <v>0</v>
      </c>
      <c r="E51" s="118"/>
      <c r="F51" s="118"/>
      <c r="G51" s="118"/>
      <c r="H51" s="118"/>
      <c r="I51" s="118">
        <v>0</v>
      </c>
      <c r="J51" s="118"/>
      <c r="K51" s="118"/>
      <c r="L51" s="118">
        <v>0</v>
      </c>
      <c r="M51" s="118"/>
      <c r="N51" s="118">
        <v>0</v>
      </c>
      <c r="O51" s="118">
        <v>0</v>
      </c>
      <c r="P51" s="118"/>
    </row>
    <row r="52" spans="1:16" x14ac:dyDescent="0.25">
      <c r="A52" s="118" t="s">
        <v>57</v>
      </c>
      <c r="B52" s="118"/>
      <c r="C52" s="118">
        <v>21.682700000000001</v>
      </c>
      <c r="D52" s="118">
        <v>21.682700000000001</v>
      </c>
      <c r="E52" s="118"/>
      <c r="F52" s="118">
        <v>6.7107999999999999</v>
      </c>
      <c r="G52" s="118"/>
      <c r="H52" s="118"/>
      <c r="I52" s="118">
        <v>2.8426</v>
      </c>
      <c r="J52" s="118"/>
      <c r="K52" s="118"/>
      <c r="L52" s="118">
        <v>0.51819999999999999</v>
      </c>
      <c r="M52" s="118"/>
      <c r="N52" s="118">
        <v>0</v>
      </c>
      <c r="O52" s="118">
        <v>0</v>
      </c>
      <c r="P52" s="118"/>
    </row>
    <row r="53" spans="1:16" x14ac:dyDescent="0.25">
      <c r="A53" s="118" t="s">
        <v>500</v>
      </c>
      <c r="B53" s="118"/>
      <c r="C53" s="118">
        <v>0.22800000000000001</v>
      </c>
      <c r="D53" s="118"/>
      <c r="E53" s="118"/>
      <c r="F53" s="118">
        <v>7.0599999999999996E-2</v>
      </c>
      <c r="G53" s="118"/>
      <c r="H53" s="118"/>
      <c r="I53" s="118">
        <v>0</v>
      </c>
      <c r="J53" s="118"/>
      <c r="K53" s="118"/>
      <c r="L53" s="118">
        <v>0</v>
      </c>
      <c r="M53" s="118"/>
      <c r="N53" s="118">
        <v>0</v>
      </c>
      <c r="O53" s="118">
        <v>0</v>
      </c>
      <c r="P53" s="118"/>
    </row>
    <row r="54" spans="1:16" x14ac:dyDescent="0.25">
      <c r="A54" s="118" t="s">
        <v>501</v>
      </c>
      <c r="B54" s="118"/>
      <c r="C54" s="118"/>
      <c r="D54" s="118"/>
      <c r="E54" s="118"/>
      <c r="F54" s="118"/>
      <c r="G54" s="118"/>
      <c r="H54" s="118"/>
      <c r="I54" s="118">
        <v>0</v>
      </c>
      <c r="J54" s="118"/>
      <c r="K54" s="118"/>
      <c r="L54" s="118">
        <v>0</v>
      </c>
      <c r="M54" s="118"/>
      <c r="N54" s="118">
        <v>0</v>
      </c>
      <c r="O54" s="118">
        <v>0</v>
      </c>
      <c r="P54" s="118"/>
    </row>
    <row r="55" spans="1:16" x14ac:dyDescent="0.25">
      <c r="A55" s="118" t="s">
        <v>58</v>
      </c>
      <c r="B55" s="118"/>
      <c r="C55" s="118">
        <v>12.8512</v>
      </c>
      <c r="D55" s="118">
        <v>12.8512</v>
      </c>
      <c r="E55" s="118"/>
      <c r="F55" s="118">
        <v>3.9773999999999998</v>
      </c>
      <c r="G55" s="118"/>
      <c r="H55" s="118"/>
      <c r="I55" s="118">
        <v>1.6848000000000001</v>
      </c>
      <c r="J55" s="118"/>
      <c r="K55" s="118"/>
      <c r="L55" s="118">
        <v>0.30709999999999998</v>
      </c>
      <c r="M55" s="118"/>
      <c r="N55" s="118">
        <v>0</v>
      </c>
      <c r="O55" s="118">
        <v>0</v>
      </c>
      <c r="P55" s="118"/>
    </row>
    <row r="56" spans="1:16" x14ac:dyDescent="0.25">
      <c r="A56" s="118" t="s">
        <v>502</v>
      </c>
      <c r="B56" s="118"/>
      <c r="C56" s="118"/>
      <c r="D56" s="118"/>
      <c r="E56" s="118"/>
      <c r="F56" s="118"/>
      <c r="G56" s="118"/>
      <c r="H56" s="118"/>
      <c r="I56" s="118">
        <v>0</v>
      </c>
      <c r="J56" s="118"/>
      <c r="K56" s="118"/>
      <c r="L56" s="118">
        <v>0</v>
      </c>
      <c r="M56" s="118"/>
      <c r="N56" s="118">
        <v>0</v>
      </c>
      <c r="O56" s="118">
        <v>0</v>
      </c>
      <c r="P56" s="118"/>
    </row>
    <row r="57" spans="1:16" x14ac:dyDescent="0.25">
      <c r="A57" s="118" t="s">
        <v>59</v>
      </c>
      <c r="B57" s="118"/>
      <c r="C57" s="118">
        <v>3.5146999999999999</v>
      </c>
      <c r="D57" s="118">
        <v>3.5146999999999999</v>
      </c>
      <c r="E57" s="118"/>
      <c r="F57" s="118">
        <v>1.0878000000000001</v>
      </c>
      <c r="G57" s="118"/>
      <c r="H57" s="118"/>
      <c r="I57" s="118">
        <v>0.46079999999999999</v>
      </c>
      <c r="J57" s="118"/>
      <c r="K57" s="118"/>
      <c r="L57" s="118">
        <v>8.4000000000000005E-2</v>
      </c>
      <c r="M57" s="118"/>
      <c r="N57" s="118">
        <v>0</v>
      </c>
      <c r="O57" s="118">
        <v>0</v>
      </c>
      <c r="P57" s="118"/>
    </row>
    <row r="58" spans="1:16" x14ac:dyDescent="0.25">
      <c r="A58" s="118" t="s">
        <v>503</v>
      </c>
      <c r="B58" s="118"/>
      <c r="C58" s="118"/>
      <c r="D58" s="118"/>
      <c r="E58" s="118">
        <v>0</v>
      </c>
      <c r="F58" s="118"/>
      <c r="G58" s="118"/>
      <c r="H58" s="118"/>
      <c r="I58" s="118">
        <v>0</v>
      </c>
      <c r="J58" s="118"/>
      <c r="K58" s="118"/>
      <c r="L58" s="118">
        <v>0</v>
      </c>
      <c r="M58" s="118"/>
      <c r="N58" s="118">
        <v>0</v>
      </c>
      <c r="O58" s="118">
        <v>0</v>
      </c>
      <c r="P58" s="118"/>
    </row>
    <row r="59" spans="1:16" x14ac:dyDescent="0.25">
      <c r="A59" s="118" t="s">
        <v>60</v>
      </c>
      <c r="B59" s="118"/>
      <c r="C59" s="118">
        <v>33.206000000000003</v>
      </c>
      <c r="D59" s="118">
        <v>33.206000000000003</v>
      </c>
      <c r="E59" s="118"/>
      <c r="F59" s="118">
        <v>10.2773</v>
      </c>
      <c r="G59" s="118"/>
      <c r="H59" s="118"/>
      <c r="I59" s="118">
        <v>4.3532999999999999</v>
      </c>
      <c r="J59" s="118"/>
      <c r="K59" s="118"/>
      <c r="L59" s="118">
        <v>0.79359999999999997</v>
      </c>
      <c r="M59" s="118"/>
      <c r="N59" s="118">
        <v>0</v>
      </c>
      <c r="O59" s="118">
        <v>0</v>
      </c>
      <c r="P59" s="118"/>
    </row>
    <row r="60" spans="1:16" x14ac:dyDescent="0.25">
      <c r="A60" s="118" t="s">
        <v>61</v>
      </c>
      <c r="B60" s="118"/>
      <c r="C60" s="118">
        <v>11.542</v>
      </c>
      <c r="D60" s="118">
        <v>11.542</v>
      </c>
      <c r="E60" s="118"/>
      <c r="F60" s="118">
        <v>3.5722</v>
      </c>
      <c r="G60" s="118"/>
      <c r="H60" s="118"/>
      <c r="I60" s="118">
        <v>1.5132000000000001</v>
      </c>
      <c r="J60" s="118"/>
      <c r="K60" s="118"/>
      <c r="L60" s="118">
        <v>0.27589999999999998</v>
      </c>
      <c r="M60" s="118"/>
      <c r="N60" s="118">
        <v>0</v>
      </c>
      <c r="O60" s="118">
        <v>0</v>
      </c>
      <c r="P60" s="118"/>
    </row>
    <row r="61" spans="1:16" x14ac:dyDescent="0.25">
      <c r="A61" s="118" t="s">
        <v>62</v>
      </c>
      <c r="B61" s="118"/>
      <c r="C61" s="118">
        <v>18.639800000000001</v>
      </c>
      <c r="D61" s="118">
        <v>18.639800000000001</v>
      </c>
      <c r="E61" s="118"/>
      <c r="F61" s="118">
        <v>5.7690000000000001</v>
      </c>
      <c r="G61" s="118"/>
      <c r="H61" s="118"/>
      <c r="I61" s="118">
        <v>2.4437000000000002</v>
      </c>
      <c r="J61" s="118"/>
      <c r="K61" s="118"/>
      <c r="L61" s="118">
        <v>0.44550000000000001</v>
      </c>
      <c r="M61" s="118"/>
      <c r="N61" s="118">
        <v>0</v>
      </c>
      <c r="O61" s="118">
        <v>0</v>
      </c>
      <c r="P61" s="118"/>
    </row>
    <row r="62" spans="1:16" x14ac:dyDescent="0.25">
      <c r="A62" s="118" t="s">
        <v>63</v>
      </c>
      <c r="B62" s="118"/>
      <c r="C62" s="118"/>
      <c r="D62" s="118">
        <v>0</v>
      </c>
      <c r="E62" s="118"/>
      <c r="F62" s="118"/>
      <c r="G62" s="118"/>
      <c r="H62" s="118"/>
      <c r="I62" s="118">
        <v>0</v>
      </c>
      <c r="J62" s="118"/>
      <c r="K62" s="118"/>
      <c r="L62" s="118">
        <v>0</v>
      </c>
      <c r="M62" s="118"/>
      <c r="N62" s="118">
        <v>0</v>
      </c>
      <c r="O62" s="118">
        <v>0</v>
      </c>
      <c r="P62" s="118"/>
    </row>
    <row r="63" spans="1:16" x14ac:dyDescent="0.25">
      <c r="A63" s="118" t="s">
        <v>64</v>
      </c>
      <c r="B63" s="118"/>
      <c r="C63" s="118">
        <v>16.939699999999998</v>
      </c>
      <c r="D63" s="118">
        <v>16.939699999999998</v>
      </c>
      <c r="E63" s="118"/>
      <c r="F63" s="118">
        <v>5.2427999999999999</v>
      </c>
      <c r="G63" s="118"/>
      <c r="H63" s="118"/>
      <c r="I63" s="118">
        <v>2.2208000000000001</v>
      </c>
      <c r="J63" s="118"/>
      <c r="K63" s="118"/>
      <c r="L63" s="118">
        <v>0.40489999999999998</v>
      </c>
      <c r="M63" s="118"/>
      <c r="N63" s="118">
        <v>0</v>
      </c>
      <c r="O63" s="118">
        <v>0</v>
      </c>
      <c r="P63" s="118"/>
    </row>
    <row r="64" spans="1:16" x14ac:dyDescent="0.25">
      <c r="A64" s="118" t="s">
        <v>65</v>
      </c>
      <c r="B64" s="118"/>
      <c r="C64" s="118"/>
      <c r="D64" s="118">
        <v>0</v>
      </c>
      <c r="E64" s="118"/>
      <c r="F64" s="118"/>
      <c r="G64" s="118"/>
      <c r="H64" s="118"/>
      <c r="I64" s="118">
        <v>0</v>
      </c>
      <c r="J64" s="118"/>
      <c r="K64" s="118"/>
      <c r="L64" s="118">
        <v>0</v>
      </c>
      <c r="M64" s="118"/>
      <c r="N64" s="118">
        <v>0</v>
      </c>
      <c r="O64" s="118">
        <v>0</v>
      </c>
      <c r="P64" s="118"/>
    </row>
    <row r="65" spans="1:16" x14ac:dyDescent="0.25">
      <c r="A65" s="118" t="s">
        <v>66</v>
      </c>
      <c r="B65" s="118"/>
      <c r="C65" s="118"/>
      <c r="D65" s="118">
        <v>0</v>
      </c>
      <c r="E65" s="118"/>
      <c r="F65" s="118"/>
      <c r="G65" s="118"/>
      <c r="H65" s="118"/>
      <c r="I65" s="118">
        <v>0</v>
      </c>
      <c r="J65" s="118"/>
      <c r="K65" s="118"/>
      <c r="L65" s="118">
        <v>0</v>
      </c>
      <c r="M65" s="118"/>
      <c r="N65" s="118">
        <v>0</v>
      </c>
      <c r="O65" s="118">
        <v>0</v>
      </c>
      <c r="P65" s="118"/>
    </row>
    <row r="66" spans="1:16" x14ac:dyDescent="0.25">
      <c r="A66" s="118" t="s">
        <v>67</v>
      </c>
      <c r="B66" s="118"/>
      <c r="C66" s="118"/>
      <c r="D66" s="118">
        <v>0</v>
      </c>
      <c r="E66" s="118"/>
      <c r="F66" s="118"/>
      <c r="G66" s="118"/>
      <c r="H66" s="118"/>
      <c r="I66" s="118">
        <v>0</v>
      </c>
      <c r="J66" s="118"/>
      <c r="K66" s="118"/>
      <c r="L66" s="118">
        <v>0</v>
      </c>
      <c r="M66" s="118"/>
      <c r="N66" s="118">
        <v>0</v>
      </c>
      <c r="O66" s="118">
        <v>0</v>
      </c>
      <c r="P66" s="118"/>
    </row>
    <row r="67" spans="1:16" x14ac:dyDescent="0.25">
      <c r="A67" s="118" t="s">
        <v>68</v>
      </c>
      <c r="B67" s="118"/>
      <c r="C67" s="118">
        <v>147.13839999999999</v>
      </c>
      <c r="D67" s="118">
        <v>147.13839999999999</v>
      </c>
      <c r="E67" s="118"/>
      <c r="F67" s="118">
        <v>45.539299999999997</v>
      </c>
      <c r="G67" s="118"/>
      <c r="H67" s="118"/>
      <c r="I67" s="118">
        <v>19.2898</v>
      </c>
      <c r="J67" s="118"/>
      <c r="K67" s="118"/>
      <c r="L67" s="118">
        <v>3.5165999999999999</v>
      </c>
      <c r="M67" s="118"/>
      <c r="N67" s="118">
        <v>0</v>
      </c>
      <c r="O67" s="118">
        <v>0</v>
      </c>
      <c r="P67" s="118"/>
    </row>
    <row r="68" spans="1:16" x14ac:dyDescent="0.25">
      <c r="A68" s="118" t="s">
        <v>69</v>
      </c>
      <c r="B68" s="118"/>
      <c r="C68" s="118"/>
      <c r="D68" s="118">
        <v>0</v>
      </c>
      <c r="E68" s="118"/>
      <c r="F68" s="118"/>
      <c r="G68" s="118"/>
      <c r="H68" s="118"/>
      <c r="I68" s="118">
        <v>0</v>
      </c>
      <c r="J68" s="118"/>
      <c r="K68" s="118"/>
      <c r="L68" s="118">
        <v>0</v>
      </c>
      <c r="M68" s="118"/>
      <c r="N68" s="118">
        <v>0</v>
      </c>
      <c r="O68" s="118">
        <v>0</v>
      </c>
      <c r="P68" s="118"/>
    </row>
    <row r="69" spans="1:16" x14ac:dyDescent="0.25">
      <c r="A69" s="118" t="s">
        <v>70</v>
      </c>
      <c r="B69" s="118"/>
      <c r="C69" s="118"/>
      <c r="D69" s="118">
        <v>0</v>
      </c>
      <c r="E69" s="118"/>
      <c r="F69" s="118"/>
      <c r="G69" s="118"/>
      <c r="H69" s="118"/>
      <c r="I69" s="118">
        <v>0</v>
      </c>
      <c r="J69" s="118"/>
      <c r="K69" s="118"/>
      <c r="L69" s="118">
        <v>0</v>
      </c>
      <c r="M69" s="118"/>
      <c r="N69" s="118">
        <v>0</v>
      </c>
      <c r="O69" s="118">
        <v>0</v>
      </c>
      <c r="P69" s="118"/>
    </row>
    <row r="70" spans="1:16" x14ac:dyDescent="0.25">
      <c r="A70" s="118" t="s">
        <v>71</v>
      </c>
      <c r="B70" s="118"/>
      <c r="C70" s="118">
        <v>62.453299999999999</v>
      </c>
      <c r="D70" s="118">
        <v>62.453299999999999</v>
      </c>
      <c r="E70" s="118">
        <v>0</v>
      </c>
      <c r="F70" s="118">
        <v>19.3293</v>
      </c>
      <c r="G70" s="118"/>
      <c r="H70" s="118"/>
      <c r="I70" s="118">
        <v>8.1875999999999998</v>
      </c>
      <c r="J70" s="118"/>
      <c r="K70" s="118"/>
      <c r="L70" s="118">
        <v>1.4925999999999999</v>
      </c>
      <c r="M70" s="118"/>
      <c r="N70" s="118">
        <v>0</v>
      </c>
      <c r="O70" s="118">
        <v>0</v>
      </c>
      <c r="P70" s="118"/>
    </row>
    <row r="71" spans="1:16" x14ac:dyDescent="0.25">
      <c r="A71" s="118" t="s">
        <v>504</v>
      </c>
      <c r="B71" s="118"/>
      <c r="C71" s="118">
        <v>0.27729999999999999</v>
      </c>
      <c r="D71" s="118"/>
      <c r="E71" s="118"/>
      <c r="F71" s="118">
        <v>8.5800000000000001E-2</v>
      </c>
      <c r="G71" s="118"/>
      <c r="H71" s="118"/>
      <c r="I71" s="118">
        <v>0</v>
      </c>
      <c r="J71" s="118"/>
      <c r="K71" s="118"/>
      <c r="L71" s="118">
        <v>0</v>
      </c>
      <c r="M71" s="118"/>
      <c r="N71" s="118">
        <v>0</v>
      </c>
      <c r="O71" s="118">
        <v>0</v>
      </c>
      <c r="P71" s="118"/>
    </row>
    <row r="72" spans="1:16" x14ac:dyDescent="0.25">
      <c r="A72" s="118" t="s">
        <v>72</v>
      </c>
      <c r="B72" s="118"/>
      <c r="C72" s="118"/>
      <c r="D72" s="118">
        <v>0</v>
      </c>
      <c r="E72" s="118"/>
      <c r="F72" s="118"/>
      <c r="G72" s="118"/>
      <c r="H72" s="118"/>
      <c r="I72" s="118">
        <v>0</v>
      </c>
      <c r="J72" s="118"/>
      <c r="K72" s="118"/>
      <c r="L72" s="118">
        <v>0</v>
      </c>
      <c r="M72" s="118"/>
      <c r="N72" s="118">
        <v>0</v>
      </c>
      <c r="O72" s="118">
        <v>0</v>
      </c>
      <c r="P72" s="118"/>
    </row>
    <row r="73" spans="1:16" x14ac:dyDescent="0.25">
      <c r="A73" s="118" t="s">
        <v>73</v>
      </c>
      <c r="B73" s="118"/>
      <c r="C73" s="118"/>
      <c r="D73" s="118">
        <v>0</v>
      </c>
      <c r="E73" s="118"/>
      <c r="F73" s="118"/>
      <c r="G73" s="118"/>
      <c r="H73" s="118"/>
      <c r="I73" s="118">
        <v>0</v>
      </c>
      <c r="J73" s="118"/>
      <c r="K73" s="118"/>
      <c r="L73" s="118">
        <v>0</v>
      </c>
      <c r="M73" s="118"/>
      <c r="N73" s="118">
        <v>0</v>
      </c>
      <c r="O73" s="118">
        <v>0</v>
      </c>
      <c r="P73" s="118"/>
    </row>
    <row r="74" spans="1:16" x14ac:dyDescent="0.25">
      <c r="A74" s="118" t="s">
        <v>74</v>
      </c>
      <c r="B74" s="118"/>
      <c r="C74" s="118">
        <v>1.6666000000000001</v>
      </c>
      <c r="D74" s="118">
        <v>1.6666000000000001</v>
      </c>
      <c r="E74" s="118"/>
      <c r="F74" s="118">
        <v>0.51580000000000004</v>
      </c>
      <c r="G74" s="118"/>
      <c r="H74" s="118"/>
      <c r="I74" s="118">
        <v>0.2185</v>
      </c>
      <c r="J74" s="118"/>
      <c r="K74" s="118"/>
      <c r="L74" s="118">
        <v>3.9800000000000002E-2</v>
      </c>
      <c r="M74" s="118"/>
      <c r="N74" s="118">
        <v>0</v>
      </c>
      <c r="O74" s="118">
        <v>0</v>
      </c>
      <c r="P74" s="118"/>
    </row>
    <row r="75" spans="1:16" x14ac:dyDescent="0.25">
      <c r="A75" s="118" t="s">
        <v>75</v>
      </c>
      <c r="B75" s="118"/>
      <c r="C75" s="118">
        <v>22.664899999999999</v>
      </c>
      <c r="D75" s="118">
        <v>22.664899999999999</v>
      </c>
      <c r="E75" s="118"/>
      <c r="F75" s="118">
        <v>7.0148000000000001</v>
      </c>
      <c r="G75" s="118"/>
      <c r="H75" s="118"/>
      <c r="I75" s="118">
        <v>2.9714</v>
      </c>
      <c r="J75" s="118"/>
      <c r="K75" s="118"/>
      <c r="L75" s="118">
        <v>0.54169999999999996</v>
      </c>
      <c r="M75" s="118"/>
      <c r="N75" s="118">
        <v>0</v>
      </c>
      <c r="O75" s="118">
        <v>0</v>
      </c>
      <c r="P75" s="118"/>
    </row>
    <row r="76" spans="1:16" x14ac:dyDescent="0.25">
      <c r="A76" s="118" t="s">
        <v>76</v>
      </c>
      <c r="B76" s="118"/>
      <c r="C76" s="118"/>
      <c r="D76" s="118">
        <v>0</v>
      </c>
      <c r="E76" s="118"/>
      <c r="F76" s="118"/>
      <c r="G76" s="118"/>
      <c r="H76" s="118"/>
      <c r="I76" s="118">
        <v>0</v>
      </c>
      <c r="J76" s="118"/>
      <c r="K76" s="118"/>
      <c r="L76" s="118">
        <v>0</v>
      </c>
      <c r="M76" s="118"/>
      <c r="N76" s="118">
        <v>0</v>
      </c>
      <c r="O76" s="118">
        <v>0</v>
      </c>
      <c r="P76" s="118"/>
    </row>
    <row r="77" spans="1:16" x14ac:dyDescent="0.25">
      <c r="A77" s="118" t="s">
        <v>77</v>
      </c>
      <c r="B77" s="118"/>
      <c r="C77" s="118">
        <v>10.710900000000001</v>
      </c>
      <c r="D77" s="118">
        <v>10.710900000000001</v>
      </c>
      <c r="E77" s="118"/>
      <c r="F77" s="118">
        <v>3.3149999999999999</v>
      </c>
      <c r="G77" s="118"/>
      <c r="H77" s="118"/>
      <c r="I77" s="118">
        <v>1.4041999999999999</v>
      </c>
      <c r="J77" s="118"/>
      <c r="K77" s="118"/>
      <c r="L77" s="118">
        <v>0.25600000000000001</v>
      </c>
      <c r="M77" s="118"/>
      <c r="N77" s="118">
        <v>0</v>
      </c>
      <c r="O77" s="118">
        <v>0</v>
      </c>
      <c r="P77" s="118"/>
    </row>
    <row r="78" spans="1:16" x14ac:dyDescent="0.25">
      <c r="A78" s="118" t="s">
        <v>78</v>
      </c>
      <c r="B78" s="118"/>
      <c r="C78" s="118">
        <v>17.490200000000002</v>
      </c>
      <c r="D78" s="118">
        <v>17.490200000000002</v>
      </c>
      <c r="E78" s="118"/>
      <c r="F78" s="118">
        <v>5.4131999999999998</v>
      </c>
      <c r="G78" s="118"/>
      <c r="H78" s="118"/>
      <c r="I78" s="118">
        <v>2.2930000000000001</v>
      </c>
      <c r="J78" s="118"/>
      <c r="K78" s="118"/>
      <c r="L78" s="118">
        <v>0.41799999999999998</v>
      </c>
      <c r="M78" s="118"/>
      <c r="N78" s="118">
        <v>0</v>
      </c>
      <c r="O78" s="118">
        <v>0</v>
      </c>
      <c r="P78" s="118"/>
    </row>
    <row r="79" spans="1:16" x14ac:dyDescent="0.25">
      <c r="A79" s="118" t="s">
        <v>79</v>
      </c>
      <c r="B79" s="118"/>
      <c r="C79" s="118">
        <v>4.3574000000000002</v>
      </c>
      <c r="D79" s="118">
        <v>4.3574000000000002</v>
      </c>
      <c r="E79" s="118"/>
      <c r="F79" s="118">
        <v>1.3486</v>
      </c>
      <c r="G79" s="118"/>
      <c r="H79" s="118"/>
      <c r="I79" s="118">
        <v>0.57130000000000003</v>
      </c>
      <c r="J79" s="118"/>
      <c r="K79" s="118"/>
      <c r="L79" s="118">
        <v>0.1041</v>
      </c>
      <c r="M79" s="118"/>
      <c r="N79" s="118">
        <v>0</v>
      </c>
      <c r="O79" s="118">
        <v>0</v>
      </c>
      <c r="P79" s="118"/>
    </row>
    <row r="80" spans="1:16" x14ac:dyDescent="0.25">
      <c r="A80" s="118" t="s">
        <v>505</v>
      </c>
      <c r="B80" s="118"/>
      <c r="C80" s="118">
        <v>0.7954</v>
      </c>
      <c r="D80" s="118"/>
      <c r="E80" s="118"/>
      <c r="F80" s="118">
        <v>0.2462</v>
      </c>
      <c r="G80" s="118"/>
      <c r="H80" s="118"/>
      <c r="I80" s="118">
        <v>0</v>
      </c>
      <c r="J80" s="118"/>
      <c r="K80" s="118"/>
      <c r="L80" s="118">
        <v>0</v>
      </c>
      <c r="M80" s="118"/>
      <c r="N80" s="118">
        <v>0</v>
      </c>
      <c r="O80" s="118">
        <v>0</v>
      </c>
      <c r="P80" s="118"/>
    </row>
    <row r="81" spans="1:16" x14ac:dyDescent="0.25">
      <c r="A81" s="118" t="s">
        <v>80</v>
      </c>
      <c r="B81" s="118"/>
      <c r="C81" s="118">
        <v>224.8759</v>
      </c>
      <c r="D81" s="118">
        <v>224.8759</v>
      </c>
      <c r="E81" s="118"/>
      <c r="F81" s="118">
        <v>69.599100000000007</v>
      </c>
      <c r="G81" s="118"/>
      <c r="H81" s="118"/>
      <c r="I81" s="118">
        <v>29.481200000000001</v>
      </c>
      <c r="J81" s="118"/>
      <c r="K81" s="118"/>
      <c r="L81" s="118">
        <v>5.3745000000000003</v>
      </c>
      <c r="M81" s="118"/>
      <c r="N81" s="118">
        <v>0</v>
      </c>
      <c r="O81" s="118">
        <v>0</v>
      </c>
      <c r="P81" s="118"/>
    </row>
    <row r="82" spans="1:16" x14ac:dyDescent="0.25">
      <c r="A82" s="118" t="s">
        <v>81</v>
      </c>
      <c r="B82" s="118"/>
      <c r="C82" s="118">
        <v>21.043099999999999</v>
      </c>
      <c r="D82" s="118">
        <v>21.043099999999999</v>
      </c>
      <c r="E82" s="118"/>
      <c r="F82" s="118">
        <v>6.5128000000000004</v>
      </c>
      <c r="G82" s="118"/>
      <c r="H82" s="118"/>
      <c r="I82" s="118">
        <v>2.7587999999999999</v>
      </c>
      <c r="J82" s="118"/>
      <c r="K82" s="118"/>
      <c r="L82" s="118">
        <v>0.50290000000000001</v>
      </c>
      <c r="M82" s="118"/>
      <c r="N82" s="118">
        <v>0</v>
      </c>
      <c r="O82" s="118">
        <v>0</v>
      </c>
      <c r="P82" s="118"/>
    </row>
    <row r="83" spans="1:16" x14ac:dyDescent="0.25">
      <c r="A83" s="118" t="s">
        <v>506</v>
      </c>
      <c r="B83" s="118"/>
      <c r="C83" s="118">
        <v>0.33679999999999999</v>
      </c>
      <c r="D83" s="118"/>
      <c r="E83" s="118"/>
      <c r="F83" s="118">
        <v>0.1042</v>
      </c>
      <c r="G83" s="118"/>
      <c r="H83" s="118"/>
      <c r="I83" s="118">
        <v>0</v>
      </c>
      <c r="J83" s="118"/>
      <c r="K83" s="118"/>
      <c r="L83" s="118">
        <v>0</v>
      </c>
      <c r="M83" s="118"/>
      <c r="N83" s="118">
        <v>0</v>
      </c>
      <c r="O83" s="118">
        <v>0</v>
      </c>
      <c r="P83" s="118"/>
    </row>
    <row r="84" spans="1:16" x14ac:dyDescent="0.25">
      <c r="A84" s="118" t="s">
        <v>82</v>
      </c>
      <c r="B84" s="118"/>
      <c r="C84" s="118">
        <v>57.556800000000003</v>
      </c>
      <c r="D84" s="118">
        <v>57.556800000000003</v>
      </c>
      <c r="E84" s="118"/>
      <c r="F84" s="118">
        <v>17.813800000000001</v>
      </c>
      <c r="G84" s="118"/>
      <c r="H84" s="118"/>
      <c r="I84" s="118">
        <v>7.5457000000000001</v>
      </c>
      <c r="J84" s="118"/>
      <c r="K84" s="118"/>
      <c r="L84" s="118">
        <v>1.3755999999999999</v>
      </c>
      <c r="M84" s="118"/>
      <c r="N84" s="118">
        <v>0</v>
      </c>
      <c r="O84" s="118">
        <v>0</v>
      </c>
      <c r="P84" s="118"/>
    </row>
    <row r="85" spans="1:16" x14ac:dyDescent="0.25">
      <c r="A85" s="118" t="s">
        <v>83</v>
      </c>
      <c r="B85" s="118"/>
      <c r="C85" s="118">
        <v>46.109299999999998</v>
      </c>
      <c r="D85" s="118">
        <v>46.109299999999998</v>
      </c>
      <c r="E85" s="118"/>
      <c r="F85" s="118">
        <v>14.270799999999999</v>
      </c>
      <c r="G85" s="118"/>
      <c r="H85" s="118"/>
      <c r="I85" s="118">
        <v>6.0449000000000002</v>
      </c>
      <c r="J85" s="118"/>
      <c r="K85" s="118"/>
      <c r="L85" s="118">
        <v>1.1020000000000001</v>
      </c>
      <c r="M85" s="118"/>
      <c r="N85" s="118">
        <v>0</v>
      </c>
      <c r="O85" s="118">
        <v>0</v>
      </c>
      <c r="P85" s="118"/>
    </row>
    <row r="86" spans="1:16" x14ac:dyDescent="0.25">
      <c r="A86" s="118" t="s">
        <v>84</v>
      </c>
      <c r="B86" s="118"/>
      <c r="C86" s="118"/>
      <c r="D86" s="118">
        <v>0</v>
      </c>
      <c r="E86" s="118"/>
      <c r="F86" s="118"/>
      <c r="G86" s="118"/>
      <c r="H86" s="118"/>
      <c r="I86" s="118">
        <v>0</v>
      </c>
      <c r="J86" s="118"/>
      <c r="K86" s="118"/>
      <c r="L86" s="118">
        <v>0</v>
      </c>
      <c r="M86" s="118"/>
      <c r="N86" s="118">
        <v>0</v>
      </c>
      <c r="O86" s="118">
        <v>0</v>
      </c>
      <c r="P86" s="118"/>
    </row>
    <row r="87" spans="1:16" x14ac:dyDescent="0.25">
      <c r="A87" s="118" t="s">
        <v>85</v>
      </c>
      <c r="B87" s="118"/>
      <c r="C87" s="118"/>
      <c r="D87" s="118">
        <v>0</v>
      </c>
      <c r="E87" s="118"/>
      <c r="F87" s="118"/>
      <c r="G87" s="118"/>
      <c r="H87" s="118"/>
      <c r="I87" s="118">
        <v>0</v>
      </c>
      <c r="J87" s="118"/>
      <c r="K87" s="118"/>
      <c r="L87" s="118">
        <v>0</v>
      </c>
      <c r="M87" s="118"/>
      <c r="N87" s="118">
        <v>0</v>
      </c>
      <c r="O87" s="118">
        <v>0</v>
      </c>
      <c r="P87" s="118"/>
    </row>
    <row r="88" spans="1:16" x14ac:dyDescent="0.25">
      <c r="A88" s="118" t="s">
        <v>86</v>
      </c>
      <c r="B88" s="118"/>
      <c r="C88" s="118">
        <v>145.6712</v>
      </c>
      <c r="D88" s="118">
        <v>145.6712</v>
      </c>
      <c r="E88" s="118"/>
      <c r="F88" s="118">
        <v>45.0852</v>
      </c>
      <c r="G88" s="118"/>
      <c r="H88" s="118"/>
      <c r="I88" s="118">
        <v>19.0975</v>
      </c>
      <c r="J88" s="118"/>
      <c r="K88" s="118"/>
      <c r="L88" s="118">
        <v>3.4815</v>
      </c>
      <c r="M88" s="118"/>
      <c r="N88" s="118">
        <v>0</v>
      </c>
      <c r="O88" s="118">
        <v>0</v>
      </c>
      <c r="P88" s="118"/>
    </row>
    <row r="89" spans="1:16" x14ac:dyDescent="0.25">
      <c r="A89" s="118" t="s">
        <v>87</v>
      </c>
      <c r="B89" s="118"/>
      <c r="C89" s="118">
        <v>0.75290000000000001</v>
      </c>
      <c r="D89" s="118">
        <v>0.75290000000000001</v>
      </c>
      <c r="E89" s="118"/>
      <c r="F89" s="118">
        <v>0.23300000000000001</v>
      </c>
      <c r="G89" s="118"/>
      <c r="H89" s="118"/>
      <c r="I89" s="118">
        <v>9.8699999999999996E-2</v>
      </c>
      <c r="J89" s="118"/>
      <c r="K89" s="118"/>
      <c r="L89" s="118">
        <v>1.7999999999999999E-2</v>
      </c>
      <c r="M89" s="118"/>
      <c r="N89" s="118">
        <v>0</v>
      </c>
      <c r="O89" s="118">
        <v>0</v>
      </c>
      <c r="P89" s="118"/>
    </row>
    <row r="90" spans="1:16" x14ac:dyDescent="0.25">
      <c r="A90" s="118" t="s">
        <v>88</v>
      </c>
      <c r="B90" s="118"/>
      <c r="C90" s="118">
        <v>44.334299999999999</v>
      </c>
      <c r="D90" s="118">
        <v>44.334299999999999</v>
      </c>
      <c r="E90" s="118"/>
      <c r="F90" s="118">
        <v>13.721500000000001</v>
      </c>
      <c r="G90" s="118"/>
      <c r="H90" s="118"/>
      <c r="I90" s="118">
        <v>5.8121999999999998</v>
      </c>
      <c r="J90" s="118"/>
      <c r="K90" s="118"/>
      <c r="L90" s="118">
        <v>1.0596000000000001</v>
      </c>
      <c r="M90" s="118"/>
      <c r="N90" s="118">
        <v>0</v>
      </c>
      <c r="O90" s="118">
        <v>0</v>
      </c>
      <c r="P90" s="118"/>
    </row>
    <row r="91" spans="1:16" x14ac:dyDescent="0.25">
      <c r="A91" s="118" t="s">
        <v>89</v>
      </c>
      <c r="B91" s="118"/>
      <c r="C91" s="118">
        <v>48.862000000000002</v>
      </c>
      <c r="D91" s="118">
        <v>48.862000000000002</v>
      </c>
      <c r="E91" s="118">
        <v>0</v>
      </c>
      <c r="F91" s="118">
        <v>15.1228</v>
      </c>
      <c r="G91" s="118"/>
      <c r="H91" s="118"/>
      <c r="I91" s="118">
        <v>6.4058000000000002</v>
      </c>
      <c r="J91" s="118"/>
      <c r="K91" s="118"/>
      <c r="L91" s="118">
        <v>1.1677999999999999</v>
      </c>
      <c r="M91" s="118"/>
      <c r="N91" s="118">
        <v>0</v>
      </c>
      <c r="O91" s="118">
        <v>0</v>
      </c>
      <c r="P91" s="118"/>
    </row>
    <row r="92" spans="1:16" x14ac:dyDescent="0.25">
      <c r="A92" s="118" t="s">
        <v>90</v>
      </c>
      <c r="B92" s="118"/>
      <c r="C92" s="118">
        <v>1.5299999999999999E-2</v>
      </c>
      <c r="D92" s="118">
        <v>1.5299999999999999E-2</v>
      </c>
      <c r="E92" s="118"/>
      <c r="F92" s="118">
        <v>4.7000000000000002E-3</v>
      </c>
      <c r="G92" s="118"/>
      <c r="H92" s="118"/>
      <c r="I92" s="118">
        <v>2E-3</v>
      </c>
      <c r="J92" s="118"/>
      <c r="K92" s="118"/>
      <c r="L92" s="118">
        <v>4.0000000000000002E-4</v>
      </c>
      <c r="M92" s="118"/>
      <c r="N92" s="118">
        <v>0</v>
      </c>
      <c r="O92" s="118">
        <v>0</v>
      </c>
      <c r="P92" s="118"/>
    </row>
    <row r="93" spans="1:16" x14ac:dyDescent="0.25">
      <c r="A93" s="118" t="s">
        <v>91</v>
      </c>
      <c r="B93" s="118"/>
      <c r="C93" s="118"/>
      <c r="D93" s="118">
        <v>0</v>
      </c>
      <c r="E93" s="118"/>
      <c r="F93" s="118"/>
      <c r="G93" s="118"/>
      <c r="H93" s="118"/>
      <c r="I93" s="118">
        <v>0</v>
      </c>
      <c r="J93" s="118"/>
      <c r="K93" s="118"/>
      <c r="L93" s="118">
        <v>0</v>
      </c>
      <c r="M93" s="118"/>
      <c r="N93" s="118">
        <v>0</v>
      </c>
      <c r="O93" s="118">
        <v>0</v>
      </c>
      <c r="P93" s="118"/>
    </row>
    <row r="94" spans="1:16" x14ac:dyDescent="0.25">
      <c r="A94" s="118" t="s">
        <v>92</v>
      </c>
      <c r="B94" s="118"/>
      <c r="C94" s="118"/>
      <c r="D94" s="118">
        <v>0</v>
      </c>
      <c r="E94" s="118"/>
      <c r="F94" s="118"/>
      <c r="G94" s="118"/>
      <c r="H94" s="118"/>
      <c r="I94" s="118">
        <v>0</v>
      </c>
      <c r="J94" s="118"/>
      <c r="K94" s="118"/>
      <c r="L94" s="118">
        <v>0</v>
      </c>
      <c r="M94" s="118"/>
      <c r="N94" s="118">
        <v>0</v>
      </c>
      <c r="O94" s="118">
        <v>0</v>
      </c>
      <c r="P94" s="118"/>
    </row>
    <row r="95" spans="1:16" x14ac:dyDescent="0.25">
      <c r="A95" s="118" t="s">
        <v>93</v>
      </c>
      <c r="B95" s="118"/>
      <c r="C95" s="118"/>
      <c r="D95" s="118">
        <v>0</v>
      </c>
      <c r="E95" s="118"/>
      <c r="F95" s="118"/>
      <c r="G95" s="118"/>
      <c r="H95" s="118"/>
      <c r="I95" s="118">
        <v>0</v>
      </c>
      <c r="J95" s="118"/>
      <c r="K95" s="118"/>
      <c r="L95" s="118">
        <v>0</v>
      </c>
      <c r="M95" s="118"/>
      <c r="N95" s="118">
        <v>0</v>
      </c>
      <c r="O95" s="118">
        <v>0</v>
      </c>
      <c r="P95" s="118"/>
    </row>
    <row r="96" spans="1:16" x14ac:dyDescent="0.25">
      <c r="A96" s="118" t="s">
        <v>94</v>
      </c>
      <c r="B96" s="118"/>
      <c r="C96" s="118"/>
      <c r="D96" s="118">
        <v>0</v>
      </c>
      <c r="E96" s="118"/>
      <c r="F96" s="118"/>
      <c r="G96" s="118"/>
      <c r="H96" s="118"/>
      <c r="I96" s="118">
        <v>0</v>
      </c>
      <c r="J96" s="118"/>
      <c r="K96" s="118"/>
      <c r="L96" s="118">
        <v>0</v>
      </c>
      <c r="M96" s="118"/>
      <c r="N96" s="118">
        <v>0</v>
      </c>
      <c r="O96" s="118">
        <v>0</v>
      </c>
      <c r="P96" s="118"/>
    </row>
    <row r="97" spans="1:16" x14ac:dyDescent="0.25">
      <c r="A97" s="118" t="s">
        <v>95</v>
      </c>
      <c r="B97" s="118"/>
      <c r="C97" s="118">
        <v>249.45269999999999</v>
      </c>
      <c r="D97" s="118">
        <v>249.45269999999999</v>
      </c>
      <c r="E97" s="118"/>
      <c r="F97" s="118">
        <v>77.205600000000004</v>
      </c>
      <c r="G97" s="118"/>
      <c r="H97" s="118"/>
      <c r="I97" s="118">
        <v>32.703200000000002</v>
      </c>
      <c r="J97" s="118"/>
      <c r="K97" s="118"/>
      <c r="L97" s="118">
        <v>5.9619</v>
      </c>
      <c r="M97" s="118"/>
      <c r="N97" s="118">
        <v>0</v>
      </c>
      <c r="O97" s="118">
        <v>0</v>
      </c>
      <c r="P97" s="118"/>
    </row>
    <row r="98" spans="1:16" x14ac:dyDescent="0.25">
      <c r="A98" s="118" t="s">
        <v>96</v>
      </c>
      <c r="B98" s="118"/>
      <c r="C98" s="118">
        <v>39.159599999999998</v>
      </c>
      <c r="D98" s="118">
        <v>39.159599999999998</v>
      </c>
      <c r="E98" s="118"/>
      <c r="F98" s="118">
        <v>12.119899999999999</v>
      </c>
      <c r="G98" s="118"/>
      <c r="H98" s="118"/>
      <c r="I98" s="118">
        <v>5.1337999999999999</v>
      </c>
      <c r="J98" s="118"/>
      <c r="K98" s="118"/>
      <c r="L98" s="118">
        <v>0.93589999999999995</v>
      </c>
      <c r="M98" s="118"/>
      <c r="N98" s="118">
        <v>0</v>
      </c>
      <c r="O98" s="118">
        <v>0</v>
      </c>
      <c r="P98" s="118"/>
    </row>
    <row r="99" spans="1:16" x14ac:dyDescent="0.25">
      <c r="A99" s="118" t="s">
        <v>97</v>
      </c>
      <c r="B99" s="118"/>
      <c r="C99" s="118">
        <v>17.9331</v>
      </c>
      <c r="D99" s="118">
        <v>17.9331</v>
      </c>
      <c r="E99" s="118"/>
      <c r="F99" s="118">
        <v>5.5503</v>
      </c>
      <c r="G99" s="118"/>
      <c r="H99" s="118"/>
      <c r="I99" s="118">
        <v>2.351</v>
      </c>
      <c r="J99" s="118"/>
      <c r="K99" s="118"/>
      <c r="L99" s="118">
        <v>0.42859999999999998</v>
      </c>
      <c r="M99" s="118"/>
      <c r="N99" s="118">
        <v>0</v>
      </c>
      <c r="O99" s="118">
        <v>0</v>
      </c>
      <c r="P99" s="118"/>
    </row>
    <row r="100" spans="1:16" x14ac:dyDescent="0.25">
      <c r="A100" s="118" t="s">
        <v>98</v>
      </c>
      <c r="B100" s="118"/>
      <c r="C100" s="118">
        <v>44.070500000000003</v>
      </c>
      <c r="D100" s="118">
        <v>44.070500000000003</v>
      </c>
      <c r="E100" s="118"/>
      <c r="F100" s="118">
        <v>13.639799999999999</v>
      </c>
      <c r="G100" s="118"/>
      <c r="H100" s="118"/>
      <c r="I100" s="118">
        <v>5.7775999999999996</v>
      </c>
      <c r="J100" s="118"/>
      <c r="K100" s="118"/>
      <c r="L100" s="118">
        <v>1.0532999999999999</v>
      </c>
      <c r="M100" s="118"/>
      <c r="N100" s="118">
        <v>0</v>
      </c>
      <c r="O100" s="118">
        <v>0</v>
      </c>
      <c r="P100" s="118"/>
    </row>
    <row r="101" spans="1:16" x14ac:dyDescent="0.25">
      <c r="A101" s="118" t="s">
        <v>99</v>
      </c>
      <c r="B101" s="118"/>
      <c r="C101" s="118">
        <v>134.33170000000001</v>
      </c>
      <c r="D101" s="118">
        <v>134.33170000000001</v>
      </c>
      <c r="E101" s="118"/>
      <c r="F101" s="118">
        <v>41.575699999999998</v>
      </c>
      <c r="G101" s="118"/>
      <c r="H101" s="118"/>
      <c r="I101" s="118">
        <v>17.610900000000001</v>
      </c>
      <c r="J101" s="118"/>
      <c r="K101" s="118"/>
      <c r="L101" s="118">
        <v>3.2105000000000001</v>
      </c>
      <c r="M101" s="118"/>
      <c r="N101" s="118">
        <v>0</v>
      </c>
      <c r="O101" s="118">
        <v>0</v>
      </c>
      <c r="P101" s="118"/>
    </row>
    <row r="102" spans="1:16" x14ac:dyDescent="0.25">
      <c r="A102" s="118" t="s">
        <v>100</v>
      </c>
      <c r="B102" s="118"/>
      <c r="C102" s="118">
        <v>17.592500000000001</v>
      </c>
      <c r="D102" s="118">
        <v>17.592500000000001</v>
      </c>
      <c r="E102" s="118"/>
      <c r="F102" s="118">
        <v>5.4448999999999996</v>
      </c>
      <c r="G102" s="118"/>
      <c r="H102" s="118"/>
      <c r="I102" s="118">
        <v>2.3064</v>
      </c>
      <c r="J102" s="118"/>
      <c r="K102" s="118"/>
      <c r="L102" s="118">
        <v>0.42049999999999998</v>
      </c>
      <c r="M102" s="118"/>
      <c r="N102" s="118">
        <v>0</v>
      </c>
      <c r="O102" s="118">
        <v>0</v>
      </c>
      <c r="P102" s="118"/>
    </row>
    <row r="103" spans="1:16" x14ac:dyDescent="0.25">
      <c r="A103" s="118" t="s">
        <v>101</v>
      </c>
      <c r="B103" s="118"/>
      <c r="C103" s="118">
        <v>22.7395</v>
      </c>
      <c r="D103" s="118">
        <v>22.7395</v>
      </c>
      <c r="E103" s="118"/>
      <c r="F103" s="118">
        <v>7.0378999999999996</v>
      </c>
      <c r="G103" s="118"/>
      <c r="H103" s="118"/>
      <c r="I103" s="118">
        <v>2.9811000000000001</v>
      </c>
      <c r="J103" s="118"/>
      <c r="K103" s="118"/>
      <c r="L103" s="118">
        <v>0.54349999999999998</v>
      </c>
      <c r="M103" s="118"/>
      <c r="N103" s="118">
        <v>0</v>
      </c>
      <c r="O103" s="118">
        <v>0</v>
      </c>
      <c r="P103" s="118"/>
    </row>
    <row r="104" spans="1:16" x14ac:dyDescent="0.25">
      <c r="A104" s="118" t="s">
        <v>102</v>
      </c>
      <c r="B104" s="118"/>
      <c r="C104" s="118">
        <v>79.792299999999997</v>
      </c>
      <c r="D104" s="118">
        <v>79.792299999999997</v>
      </c>
      <c r="E104" s="118"/>
      <c r="F104" s="118">
        <v>24.695699999999999</v>
      </c>
      <c r="G104" s="118"/>
      <c r="H104" s="118"/>
      <c r="I104" s="118">
        <v>10.460800000000001</v>
      </c>
      <c r="J104" s="118"/>
      <c r="K104" s="118"/>
      <c r="L104" s="118">
        <v>1.907</v>
      </c>
      <c r="M104" s="118"/>
      <c r="N104" s="118">
        <v>0</v>
      </c>
      <c r="O104" s="118">
        <v>0</v>
      </c>
      <c r="P104" s="118"/>
    </row>
    <row r="105" spans="1:16" x14ac:dyDescent="0.25">
      <c r="A105" s="118" t="s">
        <v>103</v>
      </c>
      <c r="B105" s="118"/>
      <c r="C105" s="118">
        <v>78.369200000000006</v>
      </c>
      <c r="D105" s="118">
        <v>78.369200000000006</v>
      </c>
      <c r="E105" s="118"/>
      <c r="F105" s="118">
        <v>24.255299999999998</v>
      </c>
      <c r="G105" s="118"/>
      <c r="H105" s="118"/>
      <c r="I105" s="118">
        <v>10.2742</v>
      </c>
      <c r="J105" s="118"/>
      <c r="K105" s="118"/>
      <c r="L105" s="118">
        <v>1.873</v>
      </c>
      <c r="M105" s="118"/>
      <c r="N105" s="118">
        <v>0</v>
      </c>
      <c r="O105" s="118">
        <v>0</v>
      </c>
      <c r="P105" s="118"/>
    </row>
    <row r="106" spans="1:16" x14ac:dyDescent="0.25">
      <c r="A106" s="118" t="s">
        <v>104</v>
      </c>
      <c r="B106" s="118"/>
      <c r="C106" s="118">
        <v>106.5099</v>
      </c>
      <c r="D106" s="118">
        <v>106.5099</v>
      </c>
      <c r="E106" s="118"/>
      <c r="F106" s="118">
        <v>32.964799999999997</v>
      </c>
      <c r="G106" s="118"/>
      <c r="H106" s="118"/>
      <c r="I106" s="118">
        <v>13.9634</v>
      </c>
      <c r="J106" s="118"/>
      <c r="K106" s="118"/>
      <c r="L106" s="118">
        <v>2.5455999999999999</v>
      </c>
      <c r="M106" s="118"/>
      <c r="N106" s="118">
        <v>0</v>
      </c>
      <c r="O106" s="118">
        <v>0</v>
      </c>
      <c r="P106" s="118"/>
    </row>
    <row r="107" spans="1:16" x14ac:dyDescent="0.25">
      <c r="A107" s="118" t="s">
        <v>105</v>
      </c>
      <c r="B107" s="118"/>
      <c r="C107" s="118">
        <v>426.63670000000002</v>
      </c>
      <c r="D107" s="118">
        <v>426.63670000000002</v>
      </c>
      <c r="E107" s="118"/>
      <c r="F107" s="118">
        <v>132.04409999999999</v>
      </c>
      <c r="G107" s="118"/>
      <c r="H107" s="118"/>
      <c r="I107" s="118">
        <v>55.932099999999998</v>
      </c>
      <c r="J107" s="118"/>
      <c r="K107" s="118"/>
      <c r="L107" s="118">
        <v>10.1966</v>
      </c>
      <c r="M107" s="118"/>
      <c r="N107" s="118">
        <v>0</v>
      </c>
      <c r="O107" s="118">
        <v>0</v>
      </c>
      <c r="P107" s="118"/>
    </row>
    <row r="108" spans="1:16" x14ac:dyDescent="0.25">
      <c r="A108" s="118" t="s">
        <v>508</v>
      </c>
      <c r="B108" s="118"/>
      <c r="C108" s="118"/>
      <c r="D108" s="118"/>
      <c r="E108" s="118"/>
      <c r="F108" s="118"/>
      <c r="G108" s="118"/>
      <c r="H108" s="118"/>
      <c r="I108" s="118">
        <v>0</v>
      </c>
      <c r="J108" s="118"/>
      <c r="K108" s="118"/>
      <c r="L108" s="118">
        <v>0</v>
      </c>
      <c r="M108" s="118"/>
      <c r="N108" s="118">
        <v>0</v>
      </c>
      <c r="O108" s="118">
        <v>0</v>
      </c>
      <c r="P108" s="118"/>
    </row>
    <row r="109" spans="1:16" x14ac:dyDescent="0.25">
      <c r="A109" s="118" t="s">
        <v>106</v>
      </c>
      <c r="B109" s="118"/>
      <c r="C109" s="118">
        <v>724.13139999999999</v>
      </c>
      <c r="D109" s="118">
        <v>724.13139999999999</v>
      </c>
      <c r="E109" s="118"/>
      <c r="F109" s="118">
        <v>224.11869999999999</v>
      </c>
      <c r="G109" s="118"/>
      <c r="H109" s="118"/>
      <c r="I109" s="118">
        <v>94.933599999999998</v>
      </c>
      <c r="J109" s="118"/>
      <c r="K109" s="118"/>
      <c r="L109" s="118">
        <v>17.306699999999999</v>
      </c>
      <c r="M109" s="118"/>
      <c r="N109" s="118">
        <v>0</v>
      </c>
      <c r="O109" s="118">
        <v>0</v>
      </c>
      <c r="P109" s="118"/>
    </row>
    <row r="110" spans="1:16" x14ac:dyDescent="0.25">
      <c r="A110" s="118" t="s">
        <v>107</v>
      </c>
      <c r="B110" s="118"/>
      <c r="C110" s="118">
        <v>71.064099999999996</v>
      </c>
      <c r="D110" s="118">
        <v>71.064099999999996</v>
      </c>
      <c r="E110" s="118"/>
      <c r="F110" s="118">
        <v>21.994299999999999</v>
      </c>
      <c r="G110" s="118"/>
      <c r="H110" s="118"/>
      <c r="I110" s="118">
        <v>9.3164999999999996</v>
      </c>
      <c r="J110" s="118"/>
      <c r="K110" s="118"/>
      <c r="L110" s="118">
        <v>1.6983999999999999</v>
      </c>
      <c r="M110" s="118"/>
      <c r="N110" s="118">
        <v>0</v>
      </c>
      <c r="O110" s="118">
        <v>0</v>
      </c>
      <c r="P110" s="118"/>
    </row>
    <row r="111" spans="1:16" x14ac:dyDescent="0.25">
      <c r="A111" s="118" t="s">
        <v>108</v>
      </c>
      <c r="B111" s="118"/>
      <c r="C111" s="118">
        <v>34.080500000000001</v>
      </c>
      <c r="D111" s="118">
        <v>34.080500000000001</v>
      </c>
      <c r="E111" s="118"/>
      <c r="F111" s="118">
        <v>10.5479</v>
      </c>
      <c r="G111" s="118"/>
      <c r="H111" s="118"/>
      <c r="I111" s="118">
        <v>4.468</v>
      </c>
      <c r="J111" s="118"/>
      <c r="K111" s="118"/>
      <c r="L111" s="118">
        <v>0.8145</v>
      </c>
      <c r="M111" s="118"/>
      <c r="N111" s="118">
        <v>0</v>
      </c>
      <c r="O111" s="118">
        <v>0</v>
      </c>
      <c r="P111" s="118"/>
    </row>
    <row r="112" spans="1:16" x14ac:dyDescent="0.25">
      <c r="A112" s="118" t="s">
        <v>109</v>
      </c>
      <c r="B112" s="118"/>
      <c r="C112" s="118">
        <v>16.799399999999999</v>
      </c>
      <c r="D112" s="118">
        <v>16.799399999999999</v>
      </c>
      <c r="E112" s="118"/>
      <c r="F112" s="118">
        <v>5.1993999999999998</v>
      </c>
      <c r="G112" s="118"/>
      <c r="H112" s="118"/>
      <c r="I112" s="118">
        <v>2.2023999999999999</v>
      </c>
      <c r="J112" s="118"/>
      <c r="K112" s="118"/>
      <c r="L112" s="118">
        <v>0.40150000000000002</v>
      </c>
      <c r="M112" s="118"/>
      <c r="N112" s="118">
        <v>0</v>
      </c>
      <c r="O112" s="118">
        <v>0</v>
      </c>
      <c r="P112" s="118"/>
    </row>
    <row r="113" spans="1:16" x14ac:dyDescent="0.25">
      <c r="A113" s="118" t="s">
        <v>110</v>
      </c>
      <c r="B113" s="118"/>
      <c r="C113" s="118">
        <v>14.061299999999999</v>
      </c>
      <c r="D113" s="118">
        <v>14.061299999999999</v>
      </c>
      <c r="E113" s="118"/>
      <c r="F113" s="118">
        <v>4.3520000000000003</v>
      </c>
      <c r="G113" s="118"/>
      <c r="H113" s="118"/>
      <c r="I113" s="118">
        <v>1.8433999999999999</v>
      </c>
      <c r="J113" s="118"/>
      <c r="K113" s="118"/>
      <c r="L113" s="118">
        <v>0.33610000000000001</v>
      </c>
      <c r="M113" s="118"/>
      <c r="N113" s="118">
        <v>0</v>
      </c>
      <c r="O113" s="118">
        <v>0</v>
      </c>
      <c r="P113" s="118"/>
    </row>
    <row r="114" spans="1:16" x14ac:dyDescent="0.25">
      <c r="A114" s="118" t="s">
        <v>111</v>
      </c>
      <c r="B114" s="118"/>
      <c r="C114" s="118">
        <v>37.686799999999998</v>
      </c>
      <c r="D114" s="118">
        <v>37.686799999999998</v>
      </c>
      <c r="E114" s="118"/>
      <c r="F114" s="118">
        <v>11.664099999999999</v>
      </c>
      <c r="G114" s="118"/>
      <c r="H114" s="118"/>
      <c r="I114" s="118">
        <v>4.9406999999999996</v>
      </c>
      <c r="J114" s="118"/>
      <c r="K114" s="118"/>
      <c r="L114" s="118">
        <v>0.90069999999999995</v>
      </c>
      <c r="M114" s="118"/>
      <c r="N114" s="118">
        <v>0</v>
      </c>
      <c r="O114" s="118">
        <v>0</v>
      </c>
      <c r="P114" s="118"/>
    </row>
    <row r="115" spans="1:16" x14ac:dyDescent="0.25">
      <c r="A115" s="118" t="s">
        <v>112</v>
      </c>
      <c r="B115" s="118"/>
      <c r="C115" s="118">
        <v>16.3843</v>
      </c>
      <c r="D115" s="118">
        <v>16.3843</v>
      </c>
      <c r="E115" s="118"/>
      <c r="F115" s="118">
        <v>5.0709</v>
      </c>
      <c r="G115" s="118"/>
      <c r="H115" s="118"/>
      <c r="I115" s="118">
        <v>2.1480000000000001</v>
      </c>
      <c r="J115" s="118"/>
      <c r="K115" s="118"/>
      <c r="L115" s="118">
        <v>0.3916</v>
      </c>
      <c r="M115" s="118"/>
      <c r="N115" s="118">
        <v>0</v>
      </c>
      <c r="O115" s="118">
        <v>0</v>
      </c>
      <c r="P115" s="118"/>
    </row>
    <row r="116" spans="1:16" x14ac:dyDescent="0.25">
      <c r="A116" s="118" t="s">
        <v>113</v>
      </c>
      <c r="B116" s="118"/>
      <c r="C116" s="118">
        <v>281.50240000000002</v>
      </c>
      <c r="D116" s="118">
        <v>281.50240000000002</v>
      </c>
      <c r="E116" s="118">
        <v>0</v>
      </c>
      <c r="F116" s="118">
        <v>87.125</v>
      </c>
      <c r="G116" s="118"/>
      <c r="H116" s="118"/>
      <c r="I116" s="118">
        <v>36.905000000000001</v>
      </c>
      <c r="J116" s="118"/>
      <c r="K116" s="118"/>
      <c r="L116" s="118">
        <v>6.7279</v>
      </c>
      <c r="M116" s="118"/>
      <c r="N116" s="118">
        <v>0</v>
      </c>
      <c r="O116" s="118">
        <v>0</v>
      </c>
      <c r="P116" s="118"/>
    </row>
    <row r="117" spans="1:16" x14ac:dyDescent="0.25">
      <c r="A117" s="118" t="s">
        <v>509</v>
      </c>
      <c r="B117" s="118"/>
      <c r="C117" s="118"/>
      <c r="D117" s="118"/>
      <c r="E117" s="118"/>
      <c r="F117" s="118"/>
      <c r="G117" s="118"/>
      <c r="H117" s="118"/>
      <c r="I117" s="118">
        <v>0</v>
      </c>
      <c r="J117" s="118"/>
      <c r="K117" s="118"/>
      <c r="L117" s="118">
        <v>0</v>
      </c>
      <c r="M117" s="118"/>
      <c r="N117" s="118">
        <v>0</v>
      </c>
      <c r="O117" s="118">
        <v>0</v>
      </c>
      <c r="P117" s="118"/>
    </row>
    <row r="118" spans="1:16" x14ac:dyDescent="0.25">
      <c r="A118" s="118" t="s">
        <v>114</v>
      </c>
      <c r="B118" s="118"/>
      <c r="C118" s="118"/>
      <c r="D118" s="118">
        <v>0</v>
      </c>
      <c r="E118" s="118">
        <v>0</v>
      </c>
      <c r="F118" s="118"/>
      <c r="G118" s="118"/>
      <c r="H118" s="118"/>
      <c r="I118" s="118">
        <v>0</v>
      </c>
      <c r="J118" s="118"/>
      <c r="K118" s="118"/>
      <c r="L118" s="118">
        <v>0</v>
      </c>
      <c r="M118" s="118"/>
      <c r="N118" s="118">
        <v>0</v>
      </c>
      <c r="O118" s="118">
        <v>0</v>
      </c>
      <c r="P118" s="118"/>
    </row>
    <row r="119" spans="1:16" x14ac:dyDescent="0.25">
      <c r="A119" s="118" t="s">
        <v>115</v>
      </c>
      <c r="B119" s="118"/>
      <c r="C119" s="118"/>
      <c r="D119" s="118">
        <v>0</v>
      </c>
      <c r="E119" s="118"/>
      <c r="F119" s="118"/>
      <c r="G119" s="118"/>
      <c r="H119" s="118"/>
      <c r="I119" s="118">
        <v>0</v>
      </c>
      <c r="J119" s="118"/>
      <c r="K119" s="118"/>
      <c r="L119" s="118">
        <v>0</v>
      </c>
      <c r="M119" s="118"/>
      <c r="N119" s="118">
        <v>0</v>
      </c>
      <c r="O119" s="118">
        <v>0</v>
      </c>
      <c r="P119" s="118"/>
    </row>
    <row r="120" spans="1:16" x14ac:dyDescent="0.25">
      <c r="A120" s="118" t="s">
        <v>116</v>
      </c>
      <c r="B120" s="118"/>
      <c r="C120" s="118"/>
      <c r="D120" s="118">
        <v>0</v>
      </c>
      <c r="E120" s="118"/>
      <c r="F120" s="118"/>
      <c r="G120" s="118"/>
      <c r="H120" s="118"/>
      <c r="I120" s="118">
        <v>0</v>
      </c>
      <c r="J120" s="118"/>
      <c r="K120" s="118"/>
      <c r="L120" s="118">
        <v>0</v>
      </c>
      <c r="M120" s="118"/>
      <c r="N120" s="118">
        <v>0</v>
      </c>
      <c r="O120" s="118">
        <v>0</v>
      </c>
      <c r="P120" s="118"/>
    </row>
    <row r="121" spans="1:16" x14ac:dyDescent="0.25">
      <c r="A121" s="118" t="s">
        <v>117</v>
      </c>
      <c r="B121" s="118"/>
      <c r="C121" s="118"/>
      <c r="D121" s="118">
        <v>0</v>
      </c>
      <c r="E121" s="118"/>
      <c r="F121" s="118"/>
      <c r="G121" s="118"/>
      <c r="H121" s="118"/>
      <c r="I121" s="118">
        <v>0</v>
      </c>
      <c r="J121" s="118"/>
      <c r="K121" s="118"/>
      <c r="L121" s="118">
        <v>0</v>
      </c>
      <c r="M121" s="118"/>
      <c r="N121" s="118">
        <v>0</v>
      </c>
      <c r="O121" s="118">
        <v>0</v>
      </c>
      <c r="P121" s="118"/>
    </row>
    <row r="122" spans="1:16" x14ac:dyDescent="0.25">
      <c r="A122" s="118" t="s">
        <v>118</v>
      </c>
      <c r="B122" s="118"/>
      <c r="C122" s="118">
        <v>55.0608</v>
      </c>
      <c r="D122" s="118">
        <v>55.0608</v>
      </c>
      <c r="E122" s="118">
        <v>0</v>
      </c>
      <c r="F122" s="118">
        <v>17.0413</v>
      </c>
      <c r="G122" s="118"/>
      <c r="H122" s="118"/>
      <c r="I122" s="118">
        <v>7.2184999999999997</v>
      </c>
      <c r="J122" s="118"/>
      <c r="K122" s="118"/>
      <c r="L122" s="118">
        <v>1.3160000000000001</v>
      </c>
      <c r="M122" s="118"/>
      <c r="N122" s="118">
        <v>0</v>
      </c>
      <c r="O122" s="118">
        <v>0</v>
      </c>
      <c r="P122" s="118"/>
    </row>
    <row r="123" spans="1:16" x14ac:dyDescent="0.25">
      <c r="A123" s="118" t="s">
        <v>119</v>
      </c>
      <c r="B123" s="118"/>
      <c r="C123" s="118">
        <v>32.0974</v>
      </c>
      <c r="D123" s="118">
        <v>32.0974</v>
      </c>
      <c r="E123" s="118">
        <v>0</v>
      </c>
      <c r="F123" s="118">
        <v>9.9341000000000008</v>
      </c>
      <c r="G123" s="118"/>
      <c r="H123" s="118"/>
      <c r="I123" s="118">
        <v>4.2080000000000002</v>
      </c>
      <c r="J123" s="118"/>
      <c r="K123" s="118"/>
      <c r="L123" s="118">
        <v>0.7671</v>
      </c>
      <c r="M123" s="118"/>
      <c r="N123" s="118">
        <v>0</v>
      </c>
      <c r="O123" s="118">
        <v>0</v>
      </c>
      <c r="P123" s="118"/>
    </row>
    <row r="124" spans="1:16" x14ac:dyDescent="0.25">
      <c r="A124" s="118" t="s">
        <v>120</v>
      </c>
      <c r="B124" s="118"/>
      <c r="C124" s="118">
        <v>40.015700000000002</v>
      </c>
      <c r="D124" s="118">
        <v>40.015700000000002</v>
      </c>
      <c r="E124" s="118"/>
      <c r="F124" s="118">
        <v>12.3849</v>
      </c>
      <c r="G124" s="118"/>
      <c r="H124" s="118"/>
      <c r="I124" s="118">
        <v>5.2461000000000002</v>
      </c>
      <c r="J124" s="118"/>
      <c r="K124" s="118"/>
      <c r="L124" s="118">
        <v>0.95640000000000003</v>
      </c>
      <c r="M124" s="118"/>
      <c r="N124" s="118">
        <v>0</v>
      </c>
      <c r="O124" s="118">
        <v>0</v>
      </c>
      <c r="P124" s="118"/>
    </row>
    <row r="125" spans="1:16" x14ac:dyDescent="0.25">
      <c r="A125" s="118" t="s">
        <v>121</v>
      </c>
      <c r="B125" s="118"/>
      <c r="C125" s="118">
        <v>33.961399999999998</v>
      </c>
      <c r="D125" s="118">
        <v>33.961399999999998</v>
      </c>
      <c r="E125" s="118"/>
      <c r="F125" s="118">
        <v>10.511100000000001</v>
      </c>
      <c r="G125" s="118"/>
      <c r="H125" s="118"/>
      <c r="I125" s="118">
        <v>4.4523000000000001</v>
      </c>
      <c r="J125" s="118"/>
      <c r="K125" s="118"/>
      <c r="L125" s="118">
        <v>0.81169999999999998</v>
      </c>
      <c r="M125" s="118"/>
      <c r="N125" s="118">
        <v>0</v>
      </c>
      <c r="O125" s="118">
        <v>0</v>
      </c>
      <c r="P125" s="118"/>
    </row>
    <row r="126" spans="1:16" x14ac:dyDescent="0.25">
      <c r="A126" s="118" t="s">
        <v>122</v>
      </c>
      <c r="B126" s="118"/>
      <c r="C126" s="118"/>
      <c r="D126" s="118">
        <v>0</v>
      </c>
      <c r="E126" s="118"/>
      <c r="F126" s="118"/>
      <c r="G126" s="118"/>
      <c r="H126" s="118"/>
      <c r="I126" s="118">
        <v>0</v>
      </c>
      <c r="J126" s="118"/>
      <c r="K126" s="118"/>
      <c r="L126" s="118">
        <v>0</v>
      </c>
      <c r="M126" s="118"/>
      <c r="N126" s="118">
        <v>0</v>
      </c>
      <c r="O126" s="118">
        <v>0</v>
      </c>
      <c r="P126" s="118"/>
    </row>
    <row r="127" spans="1:16" x14ac:dyDescent="0.25">
      <c r="A127" s="118" t="s">
        <v>123</v>
      </c>
      <c r="B127" s="118"/>
      <c r="C127" s="118"/>
      <c r="D127" s="118">
        <v>0</v>
      </c>
      <c r="E127" s="118"/>
      <c r="F127" s="118"/>
      <c r="G127" s="118"/>
      <c r="H127" s="118"/>
      <c r="I127" s="118">
        <v>0</v>
      </c>
      <c r="J127" s="118"/>
      <c r="K127" s="118"/>
      <c r="L127" s="118">
        <v>0</v>
      </c>
      <c r="M127" s="118"/>
      <c r="N127" s="118">
        <v>0</v>
      </c>
      <c r="O127" s="118">
        <v>0</v>
      </c>
      <c r="P127" s="118"/>
    </row>
    <row r="128" spans="1:16" x14ac:dyDescent="0.25">
      <c r="A128" s="118" t="s">
        <v>124</v>
      </c>
      <c r="B128" s="118"/>
      <c r="C128" s="118"/>
      <c r="D128" s="118">
        <v>0</v>
      </c>
      <c r="E128" s="118">
        <v>0</v>
      </c>
      <c r="F128" s="118"/>
      <c r="G128" s="118"/>
      <c r="H128" s="118"/>
      <c r="I128" s="118">
        <v>0</v>
      </c>
      <c r="J128" s="118"/>
      <c r="K128" s="118"/>
      <c r="L128" s="118">
        <v>0</v>
      </c>
      <c r="M128" s="118"/>
      <c r="N128" s="118">
        <v>0</v>
      </c>
      <c r="O128" s="118">
        <v>0</v>
      </c>
      <c r="P128" s="118"/>
    </row>
    <row r="129" spans="1:16" x14ac:dyDescent="0.25">
      <c r="A129" s="118" t="s">
        <v>125</v>
      </c>
      <c r="B129" s="118"/>
      <c r="C129" s="118">
        <v>6.4082999999999997</v>
      </c>
      <c r="D129" s="118">
        <v>6.4082999999999997</v>
      </c>
      <c r="E129" s="118"/>
      <c r="F129" s="118">
        <v>1.9834000000000001</v>
      </c>
      <c r="G129" s="118"/>
      <c r="H129" s="118"/>
      <c r="I129" s="118">
        <v>0.84009999999999996</v>
      </c>
      <c r="J129" s="118"/>
      <c r="K129" s="118"/>
      <c r="L129" s="118">
        <v>0.1532</v>
      </c>
      <c r="M129" s="118"/>
      <c r="N129" s="118">
        <v>0</v>
      </c>
      <c r="O129" s="118">
        <v>0</v>
      </c>
      <c r="P129" s="118"/>
    </row>
    <row r="130" spans="1:16" x14ac:dyDescent="0.25">
      <c r="A130" s="118" t="s">
        <v>126</v>
      </c>
      <c r="B130" s="118"/>
      <c r="C130" s="118">
        <v>37.0366</v>
      </c>
      <c r="D130" s="118">
        <v>37.0366</v>
      </c>
      <c r="E130" s="118"/>
      <c r="F130" s="118">
        <v>11.4628</v>
      </c>
      <c r="G130" s="118"/>
      <c r="H130" s="118"/>
      <c r="I130" s="118">
        <v>4.8555000000000001</v>
      </c>
      <c r="J130" s="118"/>
      <c r="K130" s="118"/>
      <c r="L130" s="118">
        <v>0.88519999999999999</v>
      </c>
      <c r="M130" s="118"/>
      <c r="N130" s="118">
        <v>0</v>
      </c>
      <c r="O130" s="118">
        <v>0</v>
      </c>
      <c r="P130" s="118"/>
    </row>
    <row r="131" spans="1:16" x14ac:dyDescent="0.25">
      <c r="A131" s="118" t="s">
        <v>127</v>
      </c>
      <c r="B131" s="118"/>
      <c r="C131" s="118"/>
      <c r="D131" s="118">
        <v>0</v>
      </c>
      <c r="E131" s="118"/>
      <c r="F131" s="118"/>
      <c r="G131" s="118"/>
      <c r="H131" s="118"/>
      <c r="I131" s="118">
        <v>0</v>
      </c>
      <c r="J131" s="118"/>
      <c r="K131" s="118"/>
      <c r="L131" s="118">
        <v>0</v>
      </c>
      <c r="M131" s="118"/>
      <c r="N131" s="118">
        <v>0</v>
      </c>
      <c r="O131" s="118">
        <v>0</v>
      </c>
      <c r="P131" s="118"/>
    </row>
    <row r="132" spans="1:16" x14ac:dyDescent="0.25">
      <c r="A132" s="118" t="s">
        <v>128</v>
      </c>
      <c r="B132" s="118"/>
      <c r="C132" s="118">
        <v>4.1303999999999998</v>
      </c>
      <c r="D132" s="118">
        <v>4.1303999999999998</v>
      </c>
      <c r="E132" s="118"/>
      <c r="F132" s="118">
        <v>1.2784</v>
      </c>
      <c r="G132" s="118"/>
      <c r="H132" s="118"/>
      <c r="I132" s="118">
        <v>0.54149999999999998</v>
      </c>
      <c r="J132" s="118"/>
      <c r="K132" s="118"/>
      <c r="L132" s="118">
        <v>9.8699999999999996E-2</v>
      </c>
      <c r="M132" s="118"/>
      <c r="N132" s="118">
        <v>0</v>
      </c>
      <c r="O132" s="118">
        <v>0</v>
      </c>
      <c r="P132" s="118"/>
    </row>
    <row r="133" spans="1:16" x14ac:dyDescent="0.25">
      <c r="A133" s="118" t="s">
        <v>129</v>
      </c>
      <c r="B133" s="118"/>
      <c r="C133" s="118"/>
      <c r="D133" s="118">
        <v>0</v>
      </c>
      <c r="E133" s="118">
        <v>0</v>
      </c>
      <c r="F133" s="118"/>
      <c r="G133" s="118"/>
      <c r="H133" s="118"/>
      <c r="I133" s="118">
        <v>0</v>
      </c>
      <c r="J133" s="118"/>
      <c r="K133" s="118"/>
      <c r="L133" s="118">
        <v>0</v>
      </c>
      <c r="M133" s="118"/>
      <c r="N133" s="118">
        <v>0</v>
      </c>
      <c r="O133" s="118">
        <v>0</v>
      </c>
      <c r="P133" s="118"/>
    </row>
    <row r="134" spans="1:16" x14ac:dyDescent="0.25">
      <c r="A134" s="118" t="s">
        <v>130</v>
      </c>
      <c r="B134" s="118"/>
      <c r="C134" s="118">
        <v>17.060500000000001</v>
      </c>
      <c r="D134" s="118">
        <v>17.060500000000001</v>
      </c>
      <c r="E134" s="118"/>
      <c r="F134" s="118">
        <v>5.2801999999999998</v>
      </c>
      <c r="G134" s="118"/>
      <c r="H134" s="118"/>
      <c r="I134" s="118">
        <v>2.2366000000000001</v>
      </c>
      <c r="J134" s="118"/>
      <c r="K134" s="118"/>
      <c r="L134" s="118">
        <v>0.40770000000000001</v>
      </c>
      <c r="M134" s="118"/>
      <c r="N134" s="118">
        <v>0</v>
      </c>
      <c r="O134" s="118">
        <v>0</v>
      </c>
      <c r="P134" s="118"/>
    </row>
    <row r="135" spans="1:16" x14ac:dyDescent="0.25">
      <c r="A135" s="118" t="s">
        <v>131</v>
      </c>
      <c r="B135" s="118"/>
      <c r="C135" s="118"/>
      <c r="D135" s="118">
        <v>0</v>
      </c>
      <c r="E135" s="118"/>
      <c r="F135" s="118"/>
      <c r="G135" s="118"/>
      <c r="H135" s="118"/>
      <c r="I135" s="118">
        <v>0</v>
      </c>
      <c r="J135" s="118"/>
      <c r="K135" s="118"/>
      <c r="L135" s="118">
        <v>0</v>
      </c>
      <c r="M135" s="118"/>
      <c r="N135" s="118">
        <v>0</v>
      </c>
      <c r="O135" s="118">
        <v>0</v>
      </c>
      <c r="P135" s="118"/>
    </row>
    <row r="136" spans="1:16" x14ac:dyDescent="0.25">
      <c r="A136" s="118" t="s">
        <v>132</v>
      </c>
      <c r="B136" s="118"/>
      <c r="C136" s="118"/>
      <c r="D136" s="118">
        <v>0</v>
      </c>
      <c r="E136" s="118"/>
      <c r="F136" s="118"/>
      <c r="G136" s="118"/>
      <c r="H136" s="118"/>
      <c r="I136" s="118">
        <v>0</v>
      </c>
      <c r="J136" s="118"/>
      <c r="K136" s="118"/>
      <c r="L136" s="118">
        <v>0</v>
      </c>
      <c r="M136" s="118"/>
      <c r="N136" s="118">
        <v>0</v>
      </c>
      <c r="O136" s="118">
        <v>0</v>
      </c>
      <c r="P136" s="118"/>
    </row>
    <row r="137" spans="1:16" x14ac:dyDescent="0.25">
      <c r="A137" s="118" t="s">
        <v>133</v>
      </c>
      <c r="B137" s="118"/>
      <c r="C137" s="118">
        <v>4.7586000000000004</v>
      </c>
      <c r="D137" s="118">
        <v>4.7586000000000004</v>
      </c>
      <c r="E137" s="118"/>
      <c r="F137" s="118">
        <v>1.4728000000000001</v>
      </c>
      <c r="G137" s="118"/>
      <c r="H137" s="118"/>
      <c r="I137" s="118">
        <v>0.62390000000000001</v>
      </c>
      <c r="J137" s="118"/>
      <c r="K137" s="118"/>
      <c r="L137" s="118">
        <v>0.1137</v>
      </c>
      <c r="M137" s="118"/>
      <c r="N137" s="118">
        <v>0</v>
      </c>
      <c r="O137" s="118">
        <v>0</v>
      </c>
      <c r="P137" s="118"/>
    </row>
    <row r="138" spans="1:16" x14ac:dyDescent="0.25">
      <c r="A138" s="118" t="s">
        <v>134</v>
      </c>
      <c r="B138" s="118"/>
      <c r="C138" s="118"/>
      <c r="D138" s="118">
        <v>0</v>
      </c>
      <c r="E138" s="118"/>
      <c r="F138" s="118"/>
      <c r="G138" s="118"/>
      <c r="H138" s="118"/>
      <c r="I138" s="118">
        <v>0</v>
      </c>
      <c r="J138" s="118"/>
      <c r="K138" s="118"/>
      <c r="L138" s="118">
        <v>0</v>
      </c>
      <c r="M138" s="118"/>
      <c r="N138" s="118">
        <v>0</v>
      </c>
      <c r="O138" s="118">
        <v>0</v>
      </c>
      <c r="P138" s="118"/>
    </row>
    <row r="139" spans="1:16" x14ac:dyDescent="0.25">
      <c r="A139" s="118" t="s">
        <v>135</v>
      </c>
      <c r="B139" s="118"/>
      <c r="C139" s="118"/>
      <c r="D139" s="118">
        <v>0</v>
      </c>
      <c r="E139" s="118"/>
      <c r="F139" s="118"/>
      <c r="G139" s="118"/>
      <c r="H139" s="118"/>
      <c r="I139" s="118">
        <v>0</v>
      </c>
      <c r="J139" s="118"/>
      <c r="K139" s="118"/>
      <c r="L139" s="118">
        <v>0</v>
      </c>
      <c r="M139" s="118"/>
      <c r="N139" s="118">
        <v>0</v>
      </c>
      <c r="O139" s="118">
        <v>0</v>
      </c>
      <c r="P139" s="118"/>
    </row>
    <row r="140" spans="1:16" x14ac:dyDescent="0.25">
      <c r="A140" s="118" t="s">
        <v>136</v>
      </c>
      <c r="B140" s="118"/>
      <c r="C140" s="118">
        <v>19.988199999999999</v>
      </c>
      <c r="D140" s="118">
        <v>19.988199999999999</v>
      </c>
      <c r="E140" s="118">
        <v>0</v>
      </c>
      <c r="F140" s="118">
        <v>6.1863000000000001</v>
      </c>
      <c r="G140" s="118"/>
      <c r="H140" s="118"/>
      <c r="I140" s="118">
        <v>2.6204999999999998</v>
      </c>
      <c r="J140" s="118"/>
      <c r="K140" s="118"/>
      <c r="L140" s="118">
        <v>0.47770000000000001</v>
      </c>
      <c r="M140" s="118"/>
      <c r="N140" s="118">
        <v>0</v>
      </c>
      <c r="O140" s="118">
        <v>0</v>
      </c>
      <c r="P140" s="118"/>
    </row>
    <row r="141" spans="1:16" x14ac:dyDescent="0.25">
      <c r="A141" s="118" t="s">
        <v>510</v>
      </c>
      <c r="B141" s="118"/>
      <c r="C141" s="118"/>
      <c r="D141" s="118"/>
      <c r="E141" s="118"/>
      <c r="F141" s="118"/>
      <c r="G141" s="118"/>
      <c r="H141" s="118"/>
      <c r="I141" s="118">
        <v>0</v>
      </c>
      <c r="J141" s="118"/>
      <c r="K141" s="118"/>
      <c r="L141" s="118">
        <v>0</v>
      </c>
      <c r="M141" s="118"/>
      <c r="N141" s="118">
        <v>0</v>
      </c>
      <c r="O141" s="118">
        <v>0</v>
      </c>
      <c r="P141" s="118"/>
    </row>
    <row r="142" spans="1:16" x14ac:dyDescent="0.25">
      <c r="A142" s="118" t="s">
        <v>511</v>
      </c>
      <c r="B142" s="118"/>
      <c r="C142" s="118"/>
      <c r="D142" s="118"/>
      <c r="E142" s="118"/>
      <c r="F142" s="118"/>
      <c r="G142" s="118"/>
      <c r="H142" s="118"/>
      <c r="I142" s="118">
        <v>0</v>
      </c>
      <c r="J142" s="118"/>
      <c r="K142" s="118"/>
      <c r="L142" s="118">
        <v>0</v>
      </c>
      <c r="M142" s="118"/>
      <c r="N142" s="118">
        <v>0</v>
      </c>
      <c r="O142" s="118">
        <v>0</v>
      </c>
      <c r="P142" s="118"/>
    </row>
    <row r="143" spans="1:16" x14ac:dyDescent="0.25">
      <c r="A143" s="118" t="s">
        <v>512</v>
      </c>
      <c r="B143" s="118"/>
      <c r="C143" s="118"/>
      <c r="D143" s="118"/>
      <c r="E143" s="118"/>
      <c r="F143" s="118"/>
      <c r="G143" s="118"/>
      <c r="H143" s="118"/>
      <c r="I143" s="118">
        <v>0</v>
      </c>
      <c r="J143" s="118"/>
      <c r="K143" s="118"/>
      <c r="L143" s="118">
        <v>0</v>
      </c>
      <c r="M143" s="118"/>
      <c r="N143" s="118">
        <v>0</v>
      </c>
      <c r="O143" s="118">
        <v>0</v>
      </c>
      <c r="P143" s="118"/>
    </row>
    <row r="144" spans="1:16" x14ac:dyDescent="0.25">
      <c r="A144" s="118" t="s">
        <v>513</v>
      </c>
      <c r="B144" s="118"/>
      <c r="C144" s="118"/>
      <c r="D144" s="118"/>
      <c r="E144" s="118"/>
      <c r="F144" s="118"/>
      <c r="G144" s="118"/>
      <c r="H144" s="118"/>
      <c r="I144" s="118">
        <v>0</v>
      </c>
      <c r="J144" s="118"/>
      <c r="K144" s="118"/>
      <c r="L144" s="118">
        <v>0</v>
      </c>
      <c r="M144" s="118"/>
      <c r="N144" s="118">
        <v>0</v>
      </c>
      <c r="O144" s="118">
        <v>0</v>
      </c>
      <c r="P144" s="118"/>
    </row>
    <row r="145" spans="1:16" x14ac:dyDescent="0.25">
      <c r="A145" s="118" t="s">
        <v>514</v>
      </c>
      <c r="B145" s="118"/>
      <c r="C145" s="118"/>
      <c r="D145" s="118"/>
      <c r="E145" s="118"/>
      <c r="F145" s="118"/>
      <c r="G145" s="118"/>
      <c r="H145" s="118"/>
      <c r="I145" s="118">
        <v>0</v>
      </c>
      <c r="J145" s="118"/>
      <c r="K145" s="118"/>
      <c r="L145" s="118">
        <v>0</v>
      </c>
      <c r="M145" s="118"/>
      <c r="N145" s="118">
        <v>0</v>
      </c>
      <c r="O145" s="118">
        <v>0</v>
      </c>
      <c r="P145" s="118"/>
    </row>
    <row r="146" spans="1:16" x14ac:dyDescent="0.25">
      <c r="A146" s="118" t="s">
        <v>515</v>
      </c>
      <c r="B146" s="118"/>
      <c r="C146" s="118">
        <v>9.1180000000000003</v>
      </c>
      <c r="D146" s="118"/>
      <c r="E146" s="118"/>
      <c r="F146" s="118">
        <v>2.8220000000000001</v>
      </c>
      <c r="G146" s="118"/>
      <c r="H146" s="118"/>
      <c r="I146" s="118">
        <v>0</v>
      </c>
      <c r="J146" s="118"/>
      <c r="K146" s="118"/>
      <c r="L146" s="118">
        <v>0</v>
      </c>
      <c r="M146" s="118"/>
      <c r="N146" s="118">
        <v>0</v>
      </c>
      <c r="O146" s="118">
        <v>0</v>
      </c>
      <c r="P146" s="118"/>
    </row>
    <row r="147" spans="1:16" x14ac:dyDescent="0.25">
      <c r="A147" s="118" t="s">
        <v>137</v>
      </c>
      <c r="B147" s="118"/>
      <c r="C147" s="118">
        <v>46.9</v>
      </c>
      <c r="D147" s="118">
        <v>46.9</v>
      </c>
      <c r="E147" s="118"/>
      <c r="F147" s="118">
        <v>14.515599999999999</v>
      </c>
      <c r="G147" s="118"/>
      <c r="H147" s="118"/>
      <c r="I147" s="118">
        <v>6.1486000000000001</v>
      </c>
      <c r="J147" s="118"/>
      <c r="K147" s="118"/>
      <c r="L147" s="118">
        <v>1.1209</v>
      </c>
      <c r="M147" s="118"/>
      <c r="N147" s="118">
        <v>0</v>
      </c>
      <c r="O147" s="118">
        <v>0</v>
      </c>
      <c r="P147" s="118"/>
    </row>
    <row r="148" spans="1:16" x14ac:dyDescent="0.25">
      <c r="A148" s="118" t="s">
        <v>138</v>
      </c>
      <c r="B148" s="118"/>
      <c r="C148" s="118">
        <v>21.116800000000001</v>
      </c>
      <c r="D148" s="118">
        <v>21.116800000000001</v>
      </c>
      <c r="E148" s="118">
        <v>0</v>
      </c>
      <c r="F148" s="118">
        <v>6.5355999999999996</v>
      </c>
      <c r="G148" s="118"/>
      <c r="H148" s="118"/>
      <c r="I148" s="118">
        <v>2.7684000000000002</v>
      </c>
      <c r="J148" s="118"/>
      <c r="K148" s="118"/>
      <c r="L148" s="118">
        <v>0.50470000000000004</v>
      </c>
      <c r="M148" s="118"/>
      <c r="N148" s="118">
        <v>0</v>
      </c>
      <c r="O148" s="118">
        <v>0</v>
      </c>
      <c r="P148" s="118"/>
    </row>
    <row r="149" spans="1:16" x14ac:dyDescent="0.25">
      <c r="A149" s="118" t="s">
        <v>139</v>
      </c>
      <c r="B149" s="118"/>
      <c r="C149" s="118">
        <v>22.7273</v>
      </c>
      <c r="D149" s="118">
        <v>22.7273</v>
      </c>
      <c r="E149" s="118">
        <v>0</v>
      </c>
      <c r="F149" s="118">
        <v>7.0340999999999996</v>
      </c>
      <c r="G149" s="118"/>
      <c r="H149" s="118"/>
      <c r="I149" s="118">
        <v>2.9794999999999998</v>
      </c>
      <c r="J149" s="118"/>
      <c r="K149" s="118"/>
      <c r="L149" s="118">
        <v>0.54320000000000002</v>
      </c>
      <c r="M149" s="118"/>
      <c r="N149" s="118">
        <v>0</v>
      </c>
      <c r="O149" s="118">
        <v>0</v>
      </c>
      <c r="P149" s="118"/>
    </row>
    <row r="150" spans="1:16" x14ac:dyDescent="0.25">
      <c r="A150" s="118" t="s">
        <v>140</v>
      </c>
      <c r="B150" s="118"/>
      <c r="C150" s="118">
        <v>14.3606</v>
      </c>
      <c r="D150" s="118">
        <v>14.3606</v>
      </c>
      <c r="E150" s="118">
        <v>0</v>
      </c>
      <c r="F150" s="118">
        <v>4.4446000000000003</v>
      </c>
      <c r="G150" s="118"/>
      <c r="H150" s="118"/>
      <c r="I150" s="118">
        <v>1.8827</v>
      </c>
      <c r="J150" s="118"/>
      <c r="K150" s="118"/>
      <c r="L150" s="118">
        <v>0.34320000000000001</v>
      </c>
      <c r="M150" s="118"/>
      <c r="N150" s="118">
        <v>0</v>
      </c>
      <c r="O150" s="118">
        <v>0</v>
      </c>
      <c r="P150" s="118"/>
    </row>
    <row r="151" spans="1:16" x14ac:dyDescent="0.25">
      <c r="A151" s="118" t="s">
        <v>141</v>
      </c>
      <c r="B151" s="118"/>
      <c r="C151" s="118">
        <v>10.495900000000001</v>
      </c>
      <c r="D151" s="118">
        <v>10.495900000000001</v>
      </c>
      <c r="E151" s="118">
        <v>0</v>
      </c>
      <c r="F151" s="118">
        <v>3.2484999999999999</v>
      </c>
      <c r="G151" s="118"/>
      <c r="H151" s="118"/>
      <c r="I151" s="118">
        <v>1.3759999999999999</v>
      </c>
      <c r="J151" s="118"/>
      <c r="K151" s="118"/>
      <c r="L151" s="118">
        <v>0.25090000000000001</v>
      </c>
      <c r="M151" s="118"/>
      <c r="N151" s="118">
        <v>0</v>
      </c>
      <c r="O151" s="118">
        <v>0</v>
      </c>
      <c r="P151" s="118"/>
    </row>
    <row r="152" spans="1:16" x14ac:dyDescent="0.25">
      <c r="A152" s="118" t="s">
        <v>142</v>
      </c>
      <c r="B152" s="118"/>
      <c r="C152" s="118">
        <v>14.8499</v>
      </c>
      <c r="D152" s="118">
        <v>14.8499</v>
      </c>
      <c r="E152" s="118">
        <v>0</v>
      </c>
      <c r="F152" s="118">
        <v>4.5960000000000001</v>
      </c>
      <c r="G152" s="118"/>
      <c r="H152" s="118"/>
      <c r="I152" s="118">
        <v>1.9468000000000001</v>
      </c>
      <c r="J152" s="118"/>
      <c r="K152" s="118"/>
      <c r="L152" s="118">
        <v>0.35489999999999999</v>
      </c>
      <c r="M152" s="118"/>
      <c r="N152" s="118">
        <v>0</v>
      </c>
      <c r="O152" s="118">
        <v>0</v>
      </c>
      <c r="P152" s="118"/>
    </row>
    <row r="153" spans="1:16" x14ac:dyDescent="0.25">
      <c r="A153" s="118" t="s">
        <v>143</v>
      </c>
      <c r="B153" s="118"/>
      <c r="C153" s="118"/>
      <c r="D153" s="118">
        <v>0</v>
      </c>
      <c r="E153" s="118">
        <v>0</v>
      </c>
      <c r="F153" s="118"/>
      <c r="G153" s="118"/>
      <c r="H153" s="118"/>
      <c r="I153" s="118">
        <v>0</v>
      </c>
      <c r="J153" s="118"/>
      <c r="K153" s="118"/>
      <c r="L153" s="118">
        <v>0</v>
      </c>
      <c r="M153" s="118"/>
      <c r="N153" s="118">
        <v>0</v>
      </c>
      <c r="O153" s="118">
        <v>0</v>
      </c>
      <c r="P153" s="118"/>
    </row>
    <row r="154" spans="1:16" x14ac:dyDescent="0.25">
      <c r="A154" s="118" t="s">
        <v>144</v>
      </c>
      <c r="B154" s="118"/>
      <c r="C154" s="118">
        <v>66.436599999999999</v>
      </c>
      <c r="D154" s="118">
        <v>66.436599999999999</v>
      </c>
      <c r="E154" s="118">
        <v>0</v>
      </c>
      <c r="F154" s="118">
        <v>20.562100000000001</v>
      </c>
      <c r="G154" s="118"/>
      <c r="H154" s="118"/>
      <c r="I154" s="118">
        <v>8.7097999999999995</v>
      </c>
      <c r="J154" s="118"/>
      <c r="K154" s="118"/>
      <c r="L154" s="118">
        <v>1.5878000000000001</v>
      </c>
      <c r="M154" s="118"/>
      <c r="N154" s="118">
        <v>0</v>
      </c>
      <c r="O154" s="118">
        <v>0</v>
      </c>
      <c r="P154" s="118"/>
    </row>
    <row r="155" spans="1:16" x14ac:dyDescent="0.25">
      <c r="A155" s="118" t="s">
        <v>516</v>
      </c>
      <c r="B155" s="118"/>
      <c r="C155" s="118">
        <v>0.1197</v>
      </c>
      <c r="D155" s="118"/>
      <c r="E155" s="118"/>
      <c r="F155" s="118">
        <v>3.6999999999999998E-2</v>
      </c>
      <c r="G155" s="118"/>
      <c r="H155" s="118"/>
      <c r="I155" s="118">
        <v>0</v>
      </c>
      <c r="J155" s="118"/>
      <c r="K155" s="118"/>
      <c r="L155" s="118">
        <v>0</v>
      </c>
      <c r="M155" s="118"/>
      <c r="N155" s="118">
        <v>0</v>
      </c>
      <c r="O155" s="118">
        <v>0</v>
      </c>
      <c r="P155" s="118"/>
    </row>
    <row r="156" spans="1:16" x14ac:dyDescent="0.25">
      <c r="A156" s="118" t="s">
        <v>145</v>
      </c>
      <c r="B156" s="118"/>
      <c r="C156" s="118">
        <v>137.0206</v>
      </c>
      <c r="D156" s="118">
        <v>137.0206</v>
      </c>
      <c r="E156" s="118"/>
      <c r="F156" s="118">
        <v>42.407899999999998</v>
      </c>
      <c r="G156" s="118"/>
      <c r="H156" s="118"/>
      <c r="I156" s="118">
        <v>17.9634</v>
      </c>
      <c r="J156" s="118"/>
      <c r="K156" s="118"/>
      <c r="L156" s="118">
        <v>3.2747999999999999</v>
      </c>
      <c r="M156" s="118"/>
      <c r="N156" s="118">
        <v>0</v>
      </c>
      <c r="O156" s="118">
        <v>0</v>
      </c>
      <c r="P156" s="118"/>
    </row>
    <row r="157" spans="1:16" x14ac:dyDescent="0.25">
      <c r="A157" s="118" t="s">
        <v>146</v>
      </c>
      <c r="B157" s="118"/>
      <c r="C157" s="118">
        <v>122.0111</v>
      </c>
      <c r="D157" s="118">
        <v>122.0111</v>
      </c>
      <c r="E157" s="118"/>
      <c r="F157" s="118">
        <v>37.7624</v>
      </c>
      <c r="G157" s="118"/>
      <c r="H157" s="118"/>
      <c r="I157" s="118">
        <v>15.995699999999999</v>
      </c>
      <c r="J157" s="118"/>
      <c r="K157" s="118"/>
      <c r="L157" s="118">
        <v>2.9161000000000001</v>
      </c>
      <c r="M157" s="118"/>
      <c r="N157" s="118">
        <v>0</v>
      </c>
      <c r="O157" s="118">
        <v>0</v>
      </c>
      <c r="P157" s="118"/>
    </row>
    <row r="158" spans="1:16" x14ac:dyDescent="0.25">
      <c r="A158" s="118" t="s">
        <v>517</v>
      </c>
      <c r="B158" s="118"/>
      <c r="C158" s="118">
        <v>27.2681</v>
      </c>
      <c r="D158" s="118"/>
      <c r="E158" s="118"/>
      <c r="F158" s="118">
        <v>8.4395000000000007</v>
      </c>
      <c r="G158" s="118"/>
      <c r="H158" s="118"/>
      <c r="I158" s="118">
        <v>0</v>
      </c>
      <c r="J158" s="118"/>
      <c r="K158" s="118"/>
      <c r="L158" s="118">
        <v>0</v>
      </c>
      <c r="M158" s="118"/>
      <c r="N158" s="118">
        <v>0</v>
      </c>
      <c r="O158" s="118">
        <v>0</v>
      </c>
      <c r="P158" s="118"/>
    </row>
    <row r="159" spans="1:16" x14ac:dyDescent="0.25">
      <c r="A159" s="118" t="s">
        <v>518</v>
      </c>
      <c r="B159" s="118"/>
      <c r="C159" s="118">
        <v>13.964399999999999</v>
      </c>
      <c r="D159" s="118"/>
      <c r="E159" s="118"/>
      <c r="F159" s="118">
        <v>4.3220000000000001</v>
      </c>
      <c r="G159" s="118"/>
      <c r="H159" s="118"/>
      <c r="I159" s="118">
        <v>0</v>
      </c>
      <c r="J159" s="118"/>
      <c r="K159" s="118"/>
      <c r="L159" s="118">
        <v>0</v>
      </c>
      <c r="M159" s="118"/>
      <c r="N159" s="118">
        <v>0</v>
      </c>
      <c r="O159" s="118">
        <v>0</v>
      </c>
      <c r="P159" s="118"/>
    </row>
    <row r="160" spans="1:16" x14ac:dyDescent="0.25">
      <c r="A160" s="118" t="s">
        <v>519</v>
      </c>
      <c r="B160" s="118"/>
      <c r="C160" s="118"/>
      <c r="D160" s="118"/>
      <c r="E160" s="118"/>
      <c r="F160" s="118"/>
      <c r="G160" s="118"/>
      <c r="H160" s="118"/>
      <c r="I160" s="118">
        <v>0</v>
      </c>
      <c r="J160" s="118"/>
      <c r="K160" s="118"/>
      <c r="L160" s="118">
        <v>0</v>
      </c>
      <c r="M160" s="118"/>
      <c r="N160" s="118">
        <v>0</v>
      </c>
      <c r="O160" s="118">
        <v>0</v>
      </c>
      <c r="P160" s="118"/>
    </row>
    <row r="161" spans="1:16" x14ac:dyDescent="0.25">
      <c r="A161" s="118" t="s">
        <v>147</v>
      </c>
      <c r="B161" s="118"/>
      <c r="C161" s="118">
        <v>123.4033</v>
      </c>
      <c r="D161" s="118">
        <v>123.4033</v>
      </c>
      <c r="E161" s="118"/>
      <c r="F161" s="118">
        <v>38.193300000000001</v>
      </c>
      <c r="G161" s="118"/>
      <c r="H161" s="118"/>
      <c r="I161" s="118">
        <v>16.1782</v>
      </c>
      <c r="J161" s="118"/>
      <c r="K161" s="118"/>
      <c r="L161" s="118">
        <v>2.9493</v>
      </c>
      <c r="M161" s="118"/>
      <c r="N161" s="118">
        <v>0</v>
      </c>
      <c r="O161" s="118">
        <v>0</v>
      </c>
      <c r="P161" s="118"/>
    </row>
    <row r="162" spans="1:16" x14ac:dyDescent="0.25">
      <c r="A162" s="118" t="s">
        <v>148</v>
      </c>
      <c r="B162" s="118"/>
      <c r="C162" s="118">
        <v>65.936999999999998</v>
      </c>
      <c r="D162" s="118">
        <v>65.936999999999998</v>
      </c>
      <c r="E162" s="118"/>
      <c r="F162" s="118">
        <v>20.407499999999999</v>
      </c>
      <c r="G162" s="118"/>
      <c r="H162" s="118"/>
      <c r="I162" s="118">
        <v>8.6442999999999994</v>
      </c>
      <c r="J162" s="118"/>
      <c r="K162" s="118"/>
      <c r="L162" s="118">
        <v>1.5759000000000001</v>
      </c>
      <c r="M162" s="118"/>
      <c r="N162" s="118">
        <v>0</v>
      </c>
      <c r="O162" s="118">
        <v>0</v>
      </c>
      <c r="P162" s="118"/>
    </row>
    <row r="163" spans="1:16" x14ac:dyDescent="0.25">
      <c r="A163" s="118" t="s">
        <v>149</v>
      </c>
      <c r="B163" s="118"/>
      <c r="C163" s="118">
        <v>23.305499999999999</v>
      </c>
      <c r="D163" s="118">
        <v>23.305499999999999</v>
      </c>
      <c r="E163" s="118"/>
      <c r="F163" s="118">
        <v>7.2130999999999998</v>
      </c>
      <c r="G163" s="118"/>
      <c r="H163" s="118"/>
      <c r="I163" s="118">
        <v>3.0554000000000001</v>
      </c>
      <c r="J163" s="118"/>
      <c r="K163" s="118"/>
      <c r="L163" s="118">
        <v>0.55700000000000005</v>
      </c>
      <c r="M163" s="118"/>
      <c r="N163" s="118">
        <v>0</v>
      </c>
      <c r="O163" s="118">
        <v>0</v>
      </c>
      <c r="P163" s="118"/>
    </row>
    <row r="164" spans="1:16" x14ac:dyDescent="0.25">
      <c r="A164" s="118" t="s">
        <v>150</v>
      </c>
      <c r="B164" s="118"/>
      <c r="C164" s="118">
        <v>68.3673</v>
      </c>
      <c r="D164" s="118">
        <v>68.3673</v>
      </c>
      <c r="E164" s="118"/>
      <c r="F164" s="118">
        <v>21.159700000000001</v>
      </c>
      <c r="G164" s="118"/>
      <c r="H164" s="118"/>
      <c r="I164" s="118">
        <v>8.9629999999999992</v>
      </c>
      <c r="J164" s="118"/>
      <c r="K164" s="118"/>
      <c r="L164" s="118">
        <v>1.6339999999999999</v>
      </c>
      <c r="M164" s="118"/>
      <c r="N164" s="118">
        <v>0</v>
      </c>
      <c r="O164" s="118">
        <v>0</v>
      </c>
      <c r="P164" s="118"/>
    </row>
    <row r="165" spans="1:16" x14ac:dyDescent="0.25">
      <c r="A165" s="118" t="s">
        <v>151</v>
      </c>
      <c r="B165" s="118"/>
      <c r="C165" s="118">
        <v>49.501300000000001</v>
      </c>
      <c r="D165" s="118">
        <v>49.501300000000001</v>
      </c>
      <c r="E165" s="118"/>
      <c r="F165" s="118">
        <v>15.3207</v>
      </c>
      <c r="G165" s="118"/>
      <c r="H165" s="118"/>
      <c r="I165" s="118">
        <v>6.4896000000000003</v>
      </c>
      <c r="J165" s="118"/>
      <c r="K165" s="118"/>
      <c r="L165" s="118">
        <v>1.1831</v>
      </c>
      <c r="M165" s="118"/>
      <c r="N165" s="118">
        <v>0</v>
      </c>
      <c r="O165" s="118">
        <v>0</v>
      </c>
      <c r="P165" s="118"/>
    </row>
    <row r="166" spans="1:16" x14ac:dyDescent="0.25">
      <c r="A166" s="118" t="s">
        <v>152</v>
      </c>
      <c r="B166" s="118"/>
      <c r="C166" s="118">
        <v>19.257999999999999</v>
      </c>
      <c r="D166" s="118">
        <v>19.257999999999999</v>
      </c>
      <c r="E166" s="118"/>
      <c r="F166" s="118">
        <v>5.9603999999999999</v>
      </c>
      <c r="G166" s="118"/>
      <c r="H166" s="118"/>
      <c r="I166" s="118">
        <v>2.5247000000000002</v>
      </c>
      <c r="J166" s="118"/>
      <c r="K166" s="118"/>
      <c r="L166" s="118">
        <v>0.46029999999999999</v>
      </c>
      <c r="M166" s="118"/>
      <c r="N166" s="118">
        <v>0</v>
      </c>
      <c r="O166" s="118">
        <v>0</v>
      </c>
      <c r="P166" s="118"/>
    </row>
    <row r="167" spans="1:16" x14ac:dyDescent="0.25">
      <c r="A167" s="118" t="s">
        <v>153</v>
      </c>
      <c r="B167" s="118"/>
      <c r="C167" s="118"/>
      <c r="D167" s="118">
        <v>0</v>
      </c>
      <c r="E167" s="118"/>
      <c r="F167" s="118"/>
      <c r="G167" s="118"/>
      <c r="H167" s="118"/>
      <c r="I167" s="118">
        <v>0</v>
      </c>
      <c r="J167" s="118"/>
      <c r="K167" s="118"/>
      <c r="L167" s="118">
        <v>0</v>
      </c>
      <c r="M167" s="118"/>
      <c r="N167" s="118">
        <v>0</v>
      </c>
      <c r="O167" s="118">
        <v>0</v>
      </c>
      <c r="P167" s="118"/>
    </row>
    <row r="168" spans="1:16" x14ac:dyDescent="0.25">
      <c r="A168" s="118" t="s">
        <v>154</v>
      </c>
      <c r="B168" s="118"/>
      <c r="C168" s="118"/>
      <c r="D168" s="118">
        <v>0</v>
      </c>
      <c r="E168" s="118"/>
      <c r="F168" s="118"/>
      <c r="G168" s="118"/>
      <c r="H168" s="118"/>
      <c r="I168" s="118">
        <v>0</v>
      </c>
      <c r="J168" s="118"/>
      <c r="K168" s="118"/>
      <c r="L168" s="118">
        <v>0</v>
      </c>
      <c r="M168" s="118"/>
      <c r="N168" s="118">
        <v>0</v>
      </c>
      <c r="O168" s="118">
        <v>0</v>
      </c>
      <c r="P168" s="118"/>
    </row>
    <row r="169" spans="1:16" x14ac:dyDescent="0.25">
      <c r="A169" s="118" t="s">
        <v>155</v>
      </c>
      <c r="B169" s="118"/>
      <c r="C169" s="118">
        <v>19.939499999999999</v>
      </c>
      <c r="D169" s="118">
        <v>19.939499999999999</v>
      </c>
      <c r="E169" s="118"/>
      <c r="F169" s="118">
        <v>6.1712999999999996</v>
      </c>
      <c r="G169" s="118"/>
      <c r="H169" s="118"/>
      <c r="I169" s="118">
        <v>2.6141000000000001</v>
      </c>
      <c r="J169" s="118"/>
      <c r="K169" s="118"/>
      <c r="L169" s="118">
        <v>0.47660000000000002</v>
      </c>
      <c r="M169" s="118"/>
      <c r="N169" s="118">
        <v>0</v>
      </c>
      <c r="O169" s="118">
        <v>0</v>
      </c>
      <c r="P169" s="118"/>
    </row>
    <row r="170" spans="1:16" x14ac:dyDescent="0.25">
      <c r="A170" s="118" t="s">
        <v>156</v>
      </c>
      <c r="B170" s="118"/>
      <c r="C170" s="118">
        <v>130.91409999999999</v>
      </c>
      <c r="D170" s="118">
        <v>130.91409999999999</v>
      </c>
      <c r="E170" s="118"/>
      <c r="F170" s="118">
        <v>40.517899999999997</v>
      </c>
      <c r="G170" s="118"/>
      <c r="H170" s="118"/>
      <c r="I170" s="118">
        <v>17.162800000000001</v>
      </c>
      <c r="J170" s="118"/>
      <c r="K170" s="118"/>
      <c r="L170" s="118">
        <v>3.1288</v>
      </c>
      <c r="M170" s="118"/>
      <c r="N170" s="118">
        <v>0</v>
      </c>
      <c r="O170" s="118">
        <v>0</v>
      </c>
      <c r="P170" s="118"/>
    </row>
    <row r="171" spans="1:16" x14ac:dyDescent="0.25">
      <c r="A171" s="118" t="s">
        <v>157</v>
      </c>
      <c r="B171" s="118"/>
      <c r="C171" s="118">
        <v>148.0754</v>
      </c>
      <c r="D171" s="118">
        <v>148.0754</v>
      </c>
      <c r="E171" s="118"/>
      <c r="F171" s="118">
        <v>45.829300000000003</v>
      </c>
      <c r="G171" s="118"/>
      <c r="H171" s="118"/>
      <c r="I171" s="118">
        <v>19.412700000000001</v>
      </c>
      <c r="J171" s="118"/>
      <c r="K171" s="118"/>
      <c r="L171" s="118">
        <v>3.5390000000000001</v>
      </c>
      <c r="M171" s="118"/>
      <c r="N171" s="118">
        <v>0</v>
      </c>
      <c r="O171" s="118">
        <v>0</v>
      </c>
      <c r="P171" s="118"/>
    </row>
    <row r="172" spans="1:16" x14ac:dyDescent="0.25">
      <c r="A172" s="118" t="s">
        <v>158</v>
      </c>
      <c r="B172" s="118"/>
      <c r="C172" s="118">
        <v>26.006599999999999</v>
      </c>
      <c r="D172" s="118">
        <v>26.006599999999999</v>
      </c>
      <c r="E172" s="118"/>
      <c r="F172" s="118">
        <v>8.0489999999999995</v>
      </c>
      <c r="G172" s="118"/>
      <c r="H172" s="118"/>
      <c r="I172" s="118">
        <v>3.4095</v>
      </c>
      <c r="J172" s="118"/>
      <c r="K172" s="118"/>
      <c r="L172" s="118">
        <v>0.62160000000000004</v>
      </c>
      <c r="M172" s="118"/>
      <c r="N172" s="118">
        <v>0</v>
      </c>
      <c r="O172" s="118">
        <v>0</v>
      </c>
      <c r="P172" s="118"/>
    </row>
    <row r="173" spans="1:16" x14ac:dyDescent="0.25">
      <c r="A173" s="118" t="s">
        <v>159</v>
      </c>
      <c r="B173" s="118"/>
      <c r="C173" s="118"/>
      <c r="D173" s="118">
        <v>0</v>
      </c>
      <c r="E173" s="118"/>
      <c r="F173" s="118"/>
      <c r="G173" s="118"/>
      <c r="H173" s="118"/>
      <c r="I173" s="118">
        <v>0</v>
      </c>
      <c r="J173" s="118"/>
      <c r="K173" s="118"/>
      <c r="L173" s="118">
        <v>0</v>
      </c>
      <c r="M173" s="118"/>
      <c r="N173" s="118">
        <v>0</v>
      </c>
      <c r="O173" s="118">
        <v>0</v>
      </c>
      <c r="P173" s="118"/>
    </row>
    <row r="174" spans="1:16" x14ac:dyDescent="0.25">
      <c r="A174" s="118" t="s">
        <v>160</v>
      </c>
      <c r="B174" s="118"/>
      <c r="C174" s="118">
        <v>8.3217999999999996</v>
      </c>
      <c r="D174" s="118">
        <v>8.3217999999999996</v>
      </c>
      <c r="E174" s="118"/>
      <c r="F174" s="118">
        <v>2.5756000000000001</v>
      </c>
      <c r="G174" s="118"/>
      <c r="H174" s="118"/>
      <c r="I174" s="118">
        <v>1.091</v>
      </c>
      <c r="J174" s="118"/>
      <c r="K174" s="118"/>
      <c r="L174" s="118">
        <v>0.19889999999999999</v>
      </c>
      <c r="M174" s="118"/>
      <c r="N174" s="118">
        <v>0</v>
      </c>
      <c r="O174" s="118">
        <v>0</v>
      </c>
      <c r="P174" s="118"/>
    </row>
    <row r="175" spans="1:16" x14ac:dyDescent="0.25">
      <c r="A175" s="118" t="s">
        <v>161</v>
      </c>
      <c r="B175" s="118"/>
      <c r="C175" s="118">
        <v>85.128299999999996</v>
      </c>
      <c r="D175" s="118">
        <v>85.128299999999996</v>
      </c>
      <c r="E175" s="118"/>
      <c r="F175" s="118">
        <v>26.347200000000001</v>
      </c>
      <c r="G175" s="118"/>
      <c r="H175" s="118"/>
      <c r="I175" s="118">
        <v>11.160299999999999</v>
      </c>
      <c r="J175" s="118"/>
      <c r="K175" s="118"/>
      <c r="L175" s="118">
        <v>2.0346000000000002</v>
      </c>
      <c r="M175" s="118"/>
      <c r="N175" s="118">
        <v>0</v>
      </c>
      <c r="O175" s="118">
        <v>0</v>
      </c>
      <c r="P175" s="118"/>
    </row>
    <row r="176" spans="1:16" x14ac:dyDescent="0.25">
      <c r="A176" s="118" t="s">
        <v>162</v>
      </c>
      <c r="B176" s="118"/>
      <c r="C176" s="120">
        <v>1337.4264000000001</v>
      </c>
      <c r="D176" s="120">
        <v>1337.4264000000001</v>
      </c>
      <c r="E176" s="118"/>
      <c r="F176" s="118">
        <v>413.93349999999998</v>
      </c>
      <c r="G176" s="118"/>
      <c r="H176" s="118"/>
      <c r="I176" s="118">
        <v>175.3366</v>
      </c>
      <c r="J176" s="118"/>
      <c r="K176" s="118"/>
      <c r="L176" s="118">
        <v>31.964500000000001</v>
      </c>
      <c r="M176" s="118"/>
      <c r="N176" s="118">
        <v>0</v>
      </c>
      <c r="O176" s="118">
        <v>0</v>
      </c>
      <c r="P176" s="118"/>
    </row>
    <row r="177" spans="1:16" x14ac:dyDescent="0.25">
      <c r="A177" s="118" t="s">
        <v>163</v>
      </c>
      <c r="B177" s="118"/>
      <c r="C177" s="118">
        <v>34.667200000000001</v>
      </c>
      <c r="D177" s="118">
        <v>34.667200000000001</v>
      </c>
      <c r="E177" s="118"/>
      <c r="F177" s="118">
        <v>10.7295</v>
      </c>
      <c r="G177" s="118"/>
      <c r="H177" s="118"/>
      <c r="I177" s="118">
        <v>4.5449000000000002</v>
      </c>
      <c r="J177" s="118"/>
      <c r="K177" s="118"/>
      <c r="L177" s="118">
        <v>0.82850000000000001</v>
      </c>
      <c r="M177" s="118"/>
      <c r="N177" s="118">
        <v>0</v>
      </c>
      <c r="O177" s="118">
        <v>0</v>
      </c>
      <c r="P177" s="118"/>
    </row>
    <row r="178" spans="1:16" x14ac:dyDescent="0.25">
      <c r="A178" s="118" t="s">
        <v>164</v>
      </c>
      <c r="B178" s="118"/>
      <c r="C178" s="118"/>
      <c r="D178" s="118">
        <v>0</v>
      </c>
      <c r="E178" s="118"/>
      <c r="F178" s="118"/>
      <c r="G178" s="118"/>
      <c r="H178" s="118"/>
      <c r="I178" s="118">
        <v>0</v>
      </c>
      <c r="J178" s="118"/>
      <c r="K178" s="118"/>
      <c r="L178" s="118">
        <v>0</v>
      </c>
      <c r="M178" s="118"/>
      <c r="N178" s="118">
        <v>0</v>
      </c>
      <c r="O178" s="118">
        <v>0</v>
      </c>
      <c r="P178" s="118"/>
    </row>
    <row r="179" spans="1:16" x14ac:dyDescent="0.25">
      <c r="A179" s="118" t="s">
        <v>520</v>
      </c>
      <c r="B179" s="118"/>
      <c r="C179" s="118"/>
      <c r="D179" s="118"/>
      <c r="E179" s="118">
        <v>0</v>
      </c>
      <c r="F179" s="118"/>
      <c r="G179" s="118"/>
      <c r="H179" s="118"/>
      <c r="I179" s="118">
        <v>0</v>
      </c>
      <c r="J179" s="118"/>
      <c r="K179" s="118"/>
      <c r="L179" s="118">
        <v>0</v>
      </c>
      <c r="M179" s="118"/>
      <c r="N179" s="118">
        <v>0</v>
      </c>
      <c r="O179" s="118">
        <v>0</v>
      </c>
      <c r="P179" s="118"/>
    </row>
    <row r="180" spans="1:16" x14ac:dyDescent="0.25">
      <c r="A180" s="118" t="s">
        <v>521</v>
      </c>
      <c r="B180" s="118"/>
      <c r="C180" s="118"/>
      <c r="D180" s="118"/>
      <c r="E180" s="118"/>
      <c r="F180" s="118"/>
      <c r="G180" s="118"/>
      <c r="H180" s="118"/>
      <c r="I180" s="118">
        <v>0</v>
      </c>
      <c r="J180" s="118"/>
      <c r="K180" s="118"/>
      <c r="L180" s="118">
        <v>0</v>
      </c>
      <c r="M180" s="118"/>
      <c r="N180" s="118">
        <v>0</v>
      </c>
      <c r="O180" s="118">
        <v>0</v>
      </c>
      <c r="P180" s="118"/>
    </row>
    <row r="181" spans="1:16" x14ac:dyDescent="0.25">
      <c r="A181" s="118" t="s">
        <v>522</v>
      </c>
      <c r="B181" s="118"/>
      <c r="C181" s="118"/>
      <c r="D181" s="118"/>
      <c r="E181" s="118"/>
      <c r="F181" s="118"/>
      <c r="G181" s="118"/>
      <c r="H181" s="118"/>
      <c r="I181" s="118">
        <v>0</v>
      </c>
      <c r="J181" s="118"/>
      <c r="K181" s="118"/>
      <c r="L181" s="118">
        <v>0</v>
      </c>
      <c r="M181" s="118"/>
      <c r="N181" s="118">
        <v>0</v>
      </c>
      <c r="O181" s="118">
        <v>0</v>
      </c>
      <c r="P181" s="118"/>
    </row>
    <row r="182" spans="1:16" x14ac:dyDescent="0.25">
      <c r="A182" s="118" t="s">
        <v>165</v>
      </c>
      <c r="B182" s="118"/>
      <c r="C182" s="118">
        <v>32.244399999999999</v>
      </c>
      <c r="D182" s="118">
        <v>32.244399999999999</v>
      </c>
      <c r="E182" s="118"/>
      <c r="F182" s="118">
        <v>9.9795999999999996</v>
      </c>
      <c r="G182" s="118"/>
      <c r="H182" s="118"/>
      <c r="I182" s="118">
        <v>4.2271999999999998</v>
      </c>
      <c r="J182" s="118"/>
      <c r="K182" s="118"/>
      <c r="L182" s="118">
        <v>0.77059999999999995</v>
      </c>
      <c r="M182" s="118"/>
      <c r="N182" s="118">
        <v>0</v>
      </c>
      <c r="O182" s="118">
        <v>0</v>
      </c>
      <c r="P182" s="118"/>
    </row>
    <row r="183" spans="1:16" x14ac:dyDescent="0.25">
      <c r="A183" s="118" t="s">
        <v>166</v>
      </c>
      <c r="B183" s="118"/>
      <c r="C183" s="118"/>
      <c r="D183" s="118">
        <v>0</v>
      </c>
      <c r="E183" s="118"/>
      <c r="F183" s="118"/>
      <c r="G183" s="118"/>
      <c r="H183" s="118"/>
      <c r="I183" s="118">
        <v>0</v>
      </c>
      <c r="J183" s="118"/>
      <c r="K183" s="118"/>
      <c r="L183" s="118">
        <v>0</v>
      </c>
      <c r="M183" s="118"/>
      <c r="N183" s="118">
        <v>0</v>
      </c>
      <c r="O183" s="118">
        <v>0</v>
      </c>
      <c r="P183" s="118"/>
    </row>
    <row r="184" spans="1:16" x14ac:dyDescent="0.25">
      <c r="A184" s="118" t="s">
        <v>167</v>
      </c>
      <c r="B184" s="118"/>
      <c r="C184" s="118">
        <v>12.917999999999999</v>
      </c>
      <c r="D184" s="118">
        <v>12.917999999999999</v>
      </c>
      <c r="E184" s="118"/>
      <c r="F184" s="118">
        <v>3.9981</v>
      </c>
      <c r="G184" s="118"/>
      <c r="H184" s="118"/>
      <c r="I184" s="118">
        <v>1.6935</v>
      </c>
      <c r="J184" s="118"/>
      <c r="K184" s="118"/>
      <c r="L184" s="118">
        <v>0.30869999999999997</v>
      </c>
      <c r="M184" s="118"/>
      <c r="N184" s="118">
        <v>0</v>
      </c>
      <c r="O184" s="118">
        <v>0</v>
      </c>
      <c r="P184" s="118"/>
    </row>
    <row r="185" spans="1:16" x14ac:dyDescent="0.25">
      <c r="A185" s="118" t="s">
        <v>168</v>
      </c>
      <c r="B185" s="118"/>
      <c r="C185" s="118"/>
      <c r="D185" s="118">
        <v>0</v>
      </c>
      <c r="E185" s="118"/>
      <c r="F185" s="118"/>
      <c r="G185" s="118"/>
      <c r="H185" s="118"/>
      <c r="I185" s="118">
        <v>0</v>
      </c>
      <c r="J185" s="118"/>
      <c r="K185" s="118"/>
      <c r="L185" s="118">
        <v>0</v>
      </c>
      <c r="M185" s="118"/>
      <c r="N185" s="118">
        <v>0</v>
      </c>
      <c r="O185" s="118">
        <v>0</v>
      </c>
      <c r="P185" s="118"/>
    </row>
    <row r="186" spans="1:16" x14ac:dyDescent="0.25">
      <c r="A186" s="118" t="s">
        <v>169</v>
      </c>
      <c r="B186" s="118"/>
      <c r="C186" s="118"/>
      <c r="D186" s="118">
        <v>0</v>
      </c>
      <c r="E186" s="118"/>
      <c r="F186" s="118"/>
      <c r="G186" s="118"/>
      <c r="H186" s="118"/>
      <c r="I186" s="118">
        <v>0</v>
      </c>
      <c r="J186" s="118"/>
      <c r="K186" s="118"/>
      <c r="L186" s="118">
        <v>0</v>
      </c>
      <c r="M186" s="118"/>
      <c r="N186" s="118">
        <v>0</v>
      </c>
      <c r="O186" s="118">
        <v>0</v>
      </c>
      <c r="P186" s="118"/>
    </row>
    <row r="187" spans="1:16" x14ac:dyDescent="0.25">
      <c r="A187" s="118" t="s">
        <v>170</v>
      </c>
      <c r="B187" s="118"/>
      <c r="C187" s="118"/>
      <c r="D187" s="118">
        <v>0</v>
      </c>
      <c r="E187" s="118"/>
      <c r="F187" s="118"/>
      <c r="G187" s="118"/>
      <c r="H187" s="118"/>
      <c r="I187" s="118">
        <v>0</v>
      </c>
      <c r="J187" s="118"/>
      <c r="K187" s="118"/>
      <c r="L187" s="118">
        <v>0</v>
      </c>
      <c r="M187" s="118"/>
      <c r="N187" s="118">
        <v>0</v>
      </c>
      <c r="O187" s="118">
        <v>0</v>
      </c>
      <c r="P187" s="118"/>
    </row>
    <row r="188" spans="1:16" x14ac:dyDescent="0.25">
      <c r="A188" s="118" t="s">
        <v>171</v>
      </c>
      <c r="B188" s="118"/>
      <c r="C188" s="118">
        <v>9.8946000000000005</v>
      </c>
      <c r="D188" s="118">
        <v>9.8946000000000005</v>
      </c>
      <c r="E188" s="118"/>
      <c r="F188" s="118">
        <v>3.0623999999999998</v>
      </c>
      <c r="G188" s="118"/>
      <c r="H188" s="118"/>
      <c r="I188" s="118">
        <v>1.2971999999999999</v>
      </c>
      <c r="J188" s="118"/>
      <c r="K188" s="118"/>
      <c r="L188" s="118">
        <v>0.23649999999999999</v>
      </c>
      <c r="M188" s="118"/>
      <c r="N188" s="118">
        <v>0</v>
      </c>
      <c r="O188" s="118">
        <v>0</v>
      </c>
      <c r="P188" s="118"/>
    </row>
    <row r="189" spans="1:16" x14ac:dyDescent="0.25">
      <c r="A189" s="118" t="s">
        <v>523</v>
      </c>
      <c r="B189" s="118"/>
      <c r="C189" s="118"/>
      <c r="D189" s="118"/>
      <c r="E189" s="118"/>
      <c r="F189" s="118"/>
      <c r="G189" s="118"/>
      <c r="H189" s="118"/>
      <c r="I189" s="118">
        <v>0</v>
      </c>
      <c r="J189" s="118"/>
      <c r="K189" s="118"/>
      <c r="L189" s="118">
        <v>0</v>
      </c>
      <c r="M189" s="118"/>
      <c r="N189" s="118">
        <v>0</v>
      </c>
      <c r="O189" s="118">
        <v>0</v>
      </c>
      <c r="P189" s="118"/>
    </row>
    <row r="190" spans="1:16" x14ac:dyDescent="0.25">
      <c r="A190" s="118" t="s">
        <v>172</v>
      </c>
      <c r="B190" s="118"/>
      <c r="C190" s="118"/>
      <c r="D190" s="118"/>
      <c r="E190" s="118"/>
      <c r="F190" s="118"/>
      <c r="G190" s="118"/>
      <c r="H190" s="118"/>
      <c r="I190" s="118">
        <v>0</v>
      </c>
      <c r="J190" s="118"/>
      <c r="K190" s="118"/>
      <c r="L190" s="118">
        <v>0</v>
      </c>
      <c r="M190" s="118"/>
      <c r="N190" s="118">
        <v>0</v>
      </c>
      <c r="O190" s="118">
        <v>0</v>
      </c>
      <c r="P190" s="118"/>
    </row>
    <row r="191" spans="1:16" x14ac:dyDescent="0.25">
      <c r="A191" s="118" t="s">
        <v>524</v>
      </c>
      <c r="B191" s="118"/>
      <c r="C191" s="118"/>
      <c r="D191" s="118"/>
      <c r="E191" s="118">
        <v>0</v>
      </c>
      <c r="F191" s="118"/>
      <c r="G191" s="118"/>
      <c r="H191" s="118"/>
      <c r="I191" s="118">
        <v>0</v>
      </c>
      <c r="J191" s="118"/>
      <c r="K191" s="118"/>
      <c r="L191" s="118">
        <v>0</v>
      </c>
      <c r="M191" s="118"/>
      <c r="N191" s="118">
        <v>0</v>
      </c>
      <c r="O191" s="118">
        <v>0</v>
      </c>
      <c r="P191" s="118"/>
    </row>
    <row r="192" spans="1:16" x14ac:dyDescent="0.25">
      <c r="A192" s="118" t="s">
        <v>525</v>
      </c>
      <c r="B192" s="118"/>
      <c r="C192" s="118">
        <v>8.8200000000000001E-2</v>
      </c>
      <c r="D192" s="118"/>
      <c r="E192" s="118"/>
      <c r="F192" s="118">
        <v>2.7300000000000001E-2</v>
      </c>
      <c r="G192" s="118"/>
      <c r="H192" s="118"/>
      <c r="I192" s="118">
        <v>0</v>
      </c>
      <c r="J192" s="118"/>
      <c r="K192" s="118"/>
      <c r="L192" s="118">
        <v>0</v>
      </c>
      <c r="M192" s="118"/>
      <c r="N192" s="118">
        <v>0</v>
      </c>
      <c r="O192" s="118">
        <v>0</v>
      </c>
      <c r="P192" s="118"/>
    </row>
    <row r="193" spans="1:16" x14ac:dyDescent="0.25">
      <c r="A193" s="118" t="s">
        <v>173</v>
      </c>
      <c r="B193" s="118"/>
      <c r="C193" s="118"/>
      <c r="D193" s="118">
        <v>0</v>
      </c>
      <c r="E193" s="118"/>
      <c r="F193" s="118"/>
      <c r="G193" s="118"/>
      <c r="H193" s="118"/>
      <c r="I193" s="118">
        <v>0</v>
      </c>
      <c r="J193" s="118"/>
      <c r="K193" s="118"/>
      <c r="L193" s="118">
        <v>0</v>
      </c>
      <c r="M193" s="118"/>
      <c r="N193" s="118">
        <v>0</v>
      </c>
      <c r="O193" s="118">
        <v>0</v>
      </c>
      <c r="P193" s="118"/>
    </row>
    <row r="194" spans="1:16" x14ac:dyDescent="0.25">
      <c r="A194" s="118" t="s">
        <v>174</v>
      </c>
      <c r="B194" s="118"/>
      <c r="C194" s="118">
        <v>33.052799999999998</v>
      </c>
      <c r="D194" s="118">
        <v>33.052799999999998</v>
      </c>
      <c r="E194" s="118"/>
      <c r="F194" s="118">
        <v>10.229799999999999</v>
      </c>
      <c r="G194" s="118"/>
      <c r="H194" s="118"/>
      <c r="I194" s="118">
        <v>4.3331999999999997</v>
      </c>
      <c r="J194" s="118"/>
      <c r="K194" s="118"/>
      <c r="L194" s="118">
        <v>0.79</v>
      </c>
      <c r="M194" s="118"/>
      <c r="N194" s="118">
        <v>0</v>
      </c>
      <c r="O194" s="118">
        <v>0</v>
      </c>
      <c r="P194" s="118"/>
    </row>
    <row r="195" spans="1:16" x14ac:dyDescent="0.25">
      <c r="A195" s="118" t="s">
        <v>175</v>
      </c>
      <c r="B195" s="118"/>
      <c r="C195" s="118">
        <v>28.892900000000001</v>
      </c>
      <c r="D195" s="118">
        <v>28.892900000000001</v>
      </c>
      <c r="E195" s="118"/>
      <c r="F195" s="118">
        <v>8.9423999999999992</v>
      </c>
      <c r="G195" s="118"/>
      <c r="H195" s="118"/>
      <c r="I195" s="118">
        <v>3.7879</v>
      </c>
      <c r="J195" s="118"/>
      <c r="K195" s="118"/>
      <c r="L195" s="118">
        <v>0.6905</v>
      </c>
      <c r="M195" s="118"/>
      <c r="N195" s="118">
        <v>0</v>
      </c>
      <c r="O195" s="118">
        <v>0</v>
      </c>
      <c r="P195" s="118"/>
    </row>
    <row r="196" spans="1:16" x14ac:dyDescent="0.25">
      <c r="A196" s="118" t="s">
        <v>176</v>
      </c>
      <c r="B196" s="118"/>
      <c r="C196" s="118"/>
      <c r="D196" s="118">
        <v>0</v>
      </c>
      <c r="E196" s="118"/>
      <c r="F196" s="118"/>
      <c r="G196" s="118"/>
      <c r="H196" s="118"/>
      <c r="I196" s="118">
        <v>0</v>
      </c>
      <c r="J196" s="118"/>
      <c r="K196" s="118"/>
      <c r="L196" s="118">
        <v>0</v>
      </c>
      <c r="M196" s="118"/>
      <c r="N196" s="118">
        <v>0</v>
      </c>
      <c r="O196" s="118">
        <v>0</v>
      </c>
      <c r="P196" s="118"/>
    </row>
    <row r="197" spans="1:16" x14ac:dyDescent="0.25">
      <c r="A197" s="118" t="s">
        <v>177</v>
      </c>
      <c r="B197" s="118"/>
      <c r="C197" s="118"/>
      <c r="D197" s="118">
        <v>0</v>
      </c>
      <c r="E197" s="118"/>
      <c r="F197" s="118"/>
      <c r="G197" s="118"/>
      <c r="H197" s="118"/>
      <c r="I197" s="118">
        <v>0</v>
      </c>
      <c r="J197" s="118"/>
      <c r="K197" s="118"/>
      <c r="L197" s="118">
        <v>0</v>
      </c>
      <c r="M197" s="118"/>
      <c r="N197" s="118">
        <v>0</v>
      </c>
      <c r="O197" s="118">
        <v>0</v>
      </c>
      <c r="P197" s="118"/>
    </row>
    <row r="198" spans="1:16" x14ac:dyDescent="0.25">
      <c r="A198" s="118" t="s">
        <v>178</v>
      </c>
      <c r="B198" s="118"/>
      <c r="C198" s="118"/>
      <c r="D198" s="118">
        <v>0</v>
      </c>
      <c r="E198" s="118">
        <v>0</v>
      </c>
      <c r="F198" s="118"/>
      <c r="G198" s="118"/>
      <c r="H198" s="118"/>
      <c r="I198" s="118">
        <v>0</v>
      </c>
      <c r="J198" s="118"/>
      <c r="K198" s="118"/>
      <c r="L198" s="118">
        <v>0</v>
      </c>
      <c r="M198" s="118"/>
      <c r="N198" s="118">
        <v>0</v>
      </c>
      <c r="O198" s="118">
        <v>0</v>
      </c>
      <c r="P198" s="118"/>
    </row>
    <row r="199" spans="1:16" x14ac:dyDescent="0.25">
      <c r="A199" s="118" t="s">
        <v>179</v>
      </c>
      <c r="B199" s="118"/>
      <c r="C199" s="118"/>
      <c r="D199" s="118">
        <v>0</v>
      </c>
      <c r="E199" s="118">
        <v>0</v>
      </c>
      <c r="F199" s="118"/>
      <c r="G199" s="118"/>
      <c r="H199" s="118"/>
      <c r="I199" s="118">
        <v>0</v>
      </c>
      <c r="J199" s="118"/>
      <c r="K199" s="118"/>
      <c r="L199" s="118">
        <v>0</v>
      </c>
      <c r="M199" s="118"/>
      <c r="N199" s="118">
        <v>0</v>
      </c>
      <c r="O199" s="118">
        <v>0</v>
      </c>
      <c r="P199" s="118"/>
    </row>
    <row r="200" spans="1:16" x14ac:dyDescent="0.25">
      <c r="A200" s="118" t="s">
        <v>180</v>
      </c>
      <c r="B200" s="118"/>
      <c r="C200" s="118"/>
      <c r="D200" s="118">
        <v>0</v>
      </c>
      <c r="E200" s="118"/>
      <c r="F200" s="118"/>
      <c r="G200" s="118"/>
      <c r="H200" s="118"/>
      <c r="I200" s="118">
        <v>0</v>
      </c>
      <c r="J200" s="118"/>
      <c r="K200" s="118"/>
      <c r="L200" s="118">
        <v>0</v>
      </c>
      <c r="M200" s="118"/>
      <c r="N200" s="118">
        <v>0</v>
      </c>
      <c r="O200" s="118">
        <v>0</v>
      </c>
      <c r="P200" s="118"/>
    </row>
    <row r="201" spans="1:16" x14ac:dyDescent="0.25">
      <c r="A201" s="118" t="s">
        <v>181</v>
      </c>
      <c r="B201" s="118"/>
      <c r="C201" s="118"/>
      <c r="D201" s="118">
        <v>0</v>
      </c>
      <c r="E201" s="118"/>
      <c r="F201" s="118"/>
      <c r="G201" s="118"/>
      <c r="H201" s="118"/>
      <c r="I201" s="118">
        <v>0</v>
      </c>
      <c r="J201" s="118"/>
      <c r="K201" s="118"/>
      <c r="L201" s="118">
        <v>0</v>
      </c>
      <c r="M201" s="118"/>
      <c r="N201" s="118">
        <v>0</v>
      </c>
      <c r="O201" s="118">
        <v>0</v>
      </c>
      <c r="P201" s="118"/>
    </row>
    <row r="202" spans="1:16" x14ac:dyDescent="0.25">
      <c r="A202" s="118" t="s">
        <v>182</v>
      </c>
      <c r="B202" s="118"/>
      <c r="C202" s="118">
        <v>11.6509</v>
      </c>
      <c r="D202" s="118">
        <v>11.6509</v>
      </c>
      <c r="E202" s="118"/>
      <c r="F202" s="118">
        <v>3.6059999999999999</v>
      </c>
      <c r="G202" s="118"/>
      <c r="H202" s="118"/>
      <c r="I202" s="118">
        <v>1.5274000000000001</v>
      </c>
      <c r="J202" s="118"/>
      <c r="K202" s="118"/>
      <c r="L202" s="118">
        <v>0.27850000000000003</v>
      </c>
      <c r="M202" s="118"/>
      <c r="N202" s="118">
        <v>0</v>
      </c>
      <c r="O202" s="118">
        <v>0</v>
      </c>
      <c r="P202" s="118"/>
    </row>
    <row r="203" spans="1:16" x14ac:dyDescent="0.25">
      <c r="A203" s="118" t="s">
        <v>183</v>
      </c>
      <c r="B203" s="118"/>
      <c r="C203" s="118">
        <v>8.0542999999999996</v>
      </c>
      <c r="D203" s="118">
        <v>8.0542999999999996</v>
      </c>
      <c r="E203" s="118"/>
      <c r="F203" s="118">
        <v>2.4927999999999999</v>
      </c>
      <c r="G203" s="118"/>
      <c r="H203" s="118"/>
      <c r="I203" s="118">
        <v>1.0559000000000001</v>
      </c>
      <c r="J203" s="118"/>
      <c r="K203" s="118"/>
      <c r="L203" s="118">
        <v>0.1925</v>
      </c>
      <c r="M203" s="118"/>
      <c r="N203" s="118">
        <v>0</v>
      </c>
      <c r="O203" s="118">
        <v>0</v>
      </c>
      <c r="P203" s="118"/>
    </row>
    <row r="204" spans="1:16" x14ac:dyDescent="0.25">
      <c r="A204" s="118" t="s">
        <v>184</v>
      </c>
      <c r="B204" s="118"/>
      <c r="C204" s="118"/>
      <c r="D204" s="118">
        <v>0</v>
      </c>
      <c r="E204" s="118"/>
      <c r="F204" s="118"/>
      <c r="G204" s="118"/>
      <c r="H204" s="118"/>
      <c r="I204" s="118">
        <v>0</v>
      </c>
      <c r="J204" s="118"/>
      <c r="K204" s="118"/>
      <c r="L204" s="118">
        <v>0</v>
      </c>
      <c r="M204" s="118"/>
      <c r="N204" s="118">
        <v>0</v>
      </c>
      <c r="O204" s="118">
        <v>0</v>
      </c>
      <c r="P204" s="118"/>
    </row>
    <row r="205" spans="1:16" x14ac:dyDescent="0.25">
      <c r="A205" s="118" t="s">
        <v>526</v>
      </c>
      <c r="B205" s="118"/>
      <c r="C205" s="118">
        <v>13.6442</v>
      </c>
      <c r="D205" s="118"/>
      <c r="E205" s="118"/>
      <c r="F205" s="118">
        <v>4.2229000000000001</v>
      </c>
      <c r="G205" s="118"/>
      <c r="H205" s="118"/>
      <c r="I205" s="118">
        <v>0</v>
      </c>
      <c r="J205" s="118"/>
      <c r="K205" s="118"/>
      <c r="L205" s="118">
        <v>0</v>
      </c>
      <c r="M205" s="118"/>
      <c r="N205" s="118">
        <v>0</v>
      </c>
      <c r="O205" s="118">
        <v>0</v>
      </c>
      <c r="P205" s="118"/>
    </row>
    <row r="206" spans="1:16" x14ac:dyDescent="0.25">
      <c r="A206" s="118" t="s">
        <v>185</v>
      </c>
      <c r="B206" s="118"/>
      <c r="C206" s="118">
        <v>48.783000000000001</v>
      </c>
      <c r="D206" s="118">
        <v>48.783000000000001</v>
      </c>
      <c r="E206" s="118">
        <v>0</v>
      </c>
      <c r="F206" s="118">
        <v>15.0983</v>
      </c>
      <c r="G206" s="118"/>
      <c r="H206" s="118"/>
      <c r="I206" s="118">
        <v>6.3955000000000002</v>
      </c>
      <c r="J206" s="118"/>
      <c r="K206" s="118"/>
      <c r="L206" s="118">
        <v>1.1658999999999999</v>
      </c>
      <c r="M206" s="118"/>
      <c r="N206" s="118">
        <v>0</v>
      </c>
      <c r="O206" s="118">
        <v>0</v>
      </c>
      <c r="P206" s="118"/>
    </row>
    <row r="207" spans="1:16" x14ac:dyDescent="0.25">
      <c r="A207" s="118" t="s">
        <v>186</v>
      </c>
      <c r="B207" s="118"/>
      <c r="C207" s="118">
        <v>33.994700000000002</v>
      </c>
      <c r="D207" s="118">
        <v>33.994700000000002</v>
      </c>
      <c r="E207" s="118"/>
      <c r="F207" s="118">
        <v>10.5214</v>
      </c>
      <c r="G207" s="118"/>
      <c r="H207" s="118"/>
      <c r="I207" s="118">
        <v>4.4566999999999997</v>
      </c>
      <c r="J207" s="118"/>
      <c r="K207" s="118"/>
      <c r="L207" s="118">
        <v>0.8125</v>
      </c>
      <c r="M207" s="118"/>
      <c r="N207" s="118">
        <v>0</v>
      </c>
      <c r="O207" s="118">
        <v>0</v>
      </c>
      <c r="P207" s="118"/>
    </row>
    <row r="208" spans="1:16" x14ac:dyDescent="0.25">
      <c r="A208" s="118" t="s">
        <v>527</v>
      </c>
      <c r="B208" s="118"/>
      <c r="C208" s="118">
        <v>15.908799999999999</v>
      </c>
      <c r="D208" s="118"/>
      <c r="E208" s="118"/>
      <c r="F208" s="118">
        <v>4.9238</v>
      </c>
      <c r="G208" s="118"/>
      <c r="H208" s="118"/>
      <c r="I208" s="118">
        <v>0</v>
      </c>
      <c r="J208" s="118"/>
      <c r="K208" s="118"/>
      <c r="L208" s="118">
        <v>0</v>
      </c>
      <c r="M208" s="118"/>
      <c r="N208" s="118">
        <v>0</v>
      </c>
      <c r="O208" s="118">
        <v>0</v>
      </c>
      <c r="P208" s="118"/>
    </row>
    <row r="209" spans="1:16" x14ac:dyDescent="0.25">
      <c r="A209" s="118" t="s">
        <v>187</v>
      </c>
      <c r="B209" s="118"/>
      <c r="C209" s="118">
        <v>103.39109999999999</v>
      </c>
      <c r="D209" s="118">
        <v>103.39109999999999</v>
      </c>
      <c r="E209" s="118"/>
      <c r="F209" s="118">
        <v>31.999500000000001</v>
      </c>
      <c r="G209" s="118"/>
      <c r="H209" s="118"/>
      <c r="I209" s="118">
        <v>13.554600000000001</v>
      </c>
      <c r="J209" s="118"/>
      <c r="K209" s="118"/>
      <c r="L209" s="118">
        <v>2.4710000000000001</v>
      </c>
      <c r="M209" s="118"/>
      <c r="N209" s="118">
        <v>0</v>
      </c>
      <c r="O209" s="118">
        <v>0</v>
      </c>
      <c r="P209" s="118"/>
    </row>
    <row r="210" spans="1:16" x14ac:dyDescent="0.25">
      <c r="A210" s="118" t="s">
        <v>528</v>
      </c>
      <c r="B210" s="118"/>
      <c r="C210" s="118"/>
      <c r="D210" s="118"/>
      <c r="E210" s="118"/>
      <c r="F210" s="118"/>
      <c r="G210" s="118"/>
      <c r="H210" s="118"/>
      <c r="I210" s="118">
        <v>0</v>
      </c>
      <c r="J210" s="118"/>
      <c r="K210" s="118"/>
      <c r="L210" s="118">
        <v>0</v>
      </c>
      <c r="M210" s="118"/>
      <c r="N210" s="118">
        <v>0</v>
      </c>
      <c r="O210" s="118">
        <v>0</v>
      </c>
      <c r="P210" s="118"/>
    </row>
    <row r="211" spans="1:16" x14ac:dyDescent="0.25">
      <c r="A211" s="118" t="s">
        <v>529</v>
      </c>
      <c r="B211" s="118"/>
      <c r="C211" s="118">
        <v>5.4038000000000004</v>
      </c>
      <c r="D211" s="118"/>
      <c r="E211" s="118"/>
      <c r="F211" s="118">
        <v>1.6725000000000001</v>
      </c>
      <c r="G211" s="118"/>
      <c r="H211" s="118"/>
      <c r="I211" s="118">
        <v>0</v>
      </c>
      <c r="J211" s="118"/>
      <c r="K211" s="118"/>
      <c r="L211" s="118">
        <v>0</v>
      </c>
      <c r="M211" s="118"/>
      <c r="N211" s="118">
        <v>0</v>
      </c>
      <c r="O211" s="118">
        <v>0</v>
      </c>
      <c r="P211" s="118"/>
    </row>
    <row r="212" spans="1:16" x14ac:dyDescent="0.25">
      <c r="A212" s="118" t="s">
        <v>530</v>
      </c>
      <c r="B212" s="118"/>
      <c r="C212" s="118">
        <v>17.818300000000001</v>
      </c>
      <c r="D212" s="118"/>
      <c r="E212" s="118"/>
      <c r="F212" s="118">
        <v>5.5148000000000001</v>
      </c>
      <c r="G212" s="118"/>
      <c r="H212" s="118"/>
      <c r="I212" s="118">
        <v>0</v>
      </c>
      <c r="J212" s="118"/>
      <c r="K212" s="118"/>
      <c r="L212" s="118">
        <v>0</v>
      </c>
      <c r="M212" s="118"/>
      <c r="N212" s="118">
        <v>0</v>
      </c>
      <c r="O212" s="118">
        <v>0</v>
      </c>
      <c r="P212" s="118"/>
    </row>
    <row r="213" spans="1:16" x14ac:dyDescent="0.25">
      <c r="A213" s="118" t="s">
        <v>188</v>
      </c>
      <c r="B213" s="118"/>
      <c r="C213" s="118"/>
      <c r="D213" s="118">
        <v>0</v>
      </c>
      <c r="E213" s="118"/>
      <c r="F213" s="118"/>
      <c r="G213" s="118"/>
      <c r="H213" s="118"/>
      <c r="I213" s="118">
        <v>0</v>
      </c>
      <c r="J213" s="118"/>
      <c r="K213" s="118"/>
      <c r="L213" s="118">
        <v>0</v>
      </c>
      <c r="M213" s="118"/>
      <c r="N213" s="118">
        <v>0</v>
      </c>
      <c r="O213" s="118">
        <v>0</v>
      </c>
      <c r="P213" s="118"/>
    </row>
    <row r="214" spans="1:16" x14ac:dyDescent="0.25">
      <c r="A214" s="118" t="s">
        <v>189</v>
      </c>
      <c r="B214" s="118"/>
      <c r="C214" s="118">
        <v>44.0306</v>
      </c>
      <c r="D214" s="118">
        <v>44.0306</v>
      </c>
      <c r="E214" s="118">
        <v>0</v>
      </c>
      <c r="F214" s="118">
        <v>13.6275</v>
      </c>
      <c r="G214" s="118"/>
      <c r="H214" s="118"/>
      <c r="I214" s="118">
        <v>5.7724000000000002</v>
      </c>
      <c r="J214" s="118"/>
      <c r="K214" s="118"/>
      <c r="L214" s="118">
        <v>1.0523</v>
      </c>
      <c r="M214" s="118"/>
      <c r="N214" s="118">
        <v>0</v>
      </c>
      <c r="O214" s="118">
        <v>0</v>
      </c>
      <c r="P214" s="118"/>
    </row>
    <row r="215" spans="1:16" x14ac:dyDescent="0.25">
      <c r="A215" s="118" t="s">
        <v>531</v>
      </c>
      <c r="B215" s="118"/>
      <c r="C215" s="118">
        <v>2.8831000000000002</v>
      </c>
      <c r="D215" s="118"/>
      <c r="E215" s="118"/>
      <c r="F215" s="118">
        <v>0.89229999999999998</v>
      </c>
      <c r="G215" s="118"/>
      <c r="H215" s="118"/>
      <c r="I215" s="118">
        <v>0</v>
      </c>
      <c r="J215" s="118"/>
      <c r="K215" s="118"/>
      <c r="L215" s="118">
        <v>0</v>
      </c>
      <c r="M215" s="118"/>
      <c r="N215" s="118">
        <v>0</v>
      </c>
      <c r="O215" s="118">
        <v>0</v>
      </c>
      <c r="P215" s="118"/>
    </row>
    <row r="216" spans="1:16" x14ac:dyDescent="0.25">
      <c r="A216" s="118" t="s">
        <v>190</v>
      </c>
      <c r="B216" s="118"/>
      <c r="C216" s="118"/>
      <c r="D216" s="118">
        <v>0</v>
      </c>
      <c r="E216" s="118"/>
      <c r="F216" s="118"/>
      <c r="G216" s="118"/>
      <c r="H216" s="118"/>
      <c r="I216" s="118">
        <v>0</v>
      </c>
      <c r="J216" s="118"/>
      <c r="K216" s="118"/>
      <c r="L216" s="118">
        <v>0</v>
      </c>
      <c r="M216" s="118"/>
      <c r="N216" s="118">
        <v>0</v>
      </c>
      <c r="O216" s="118">
        <v>0</v>
      </c>
      <c r="P216" s="118"/>
    </row>
    <row r="217" spans="1:16" x14ac:dyDescent="0.25">
      <c r="A217" s="118" t="s">
        <v>191</v>
      </c>
      <c r="B217" s="118"/>
      <c r="C217" s="118">
        <v>162.74719999999999</v>
      </c>
      <c r="D217" s="118">
        <v>162.74719999999999</v>
      </c>
      <c r="E217" s="118"/>
      <c r="F217" s="118">
        <v>50.3703</v>
      </c>
      <c r="G217" s="118"/>
      <c r="H217" s="118"/>
      <c r="I217" s="118">
        <v>21.336200000000002</v>
      </c>
      <c r="J217" s="118"/>
      <c r="K217" s="118"/>
      <c r="L217" s="118">
        <v>3.8896999999999999</v>
      </c>
      <c r="M217" s="118"/>
      <c r="N217" s="118">
        <v>0</v>
      </c>
      <c r="O217" s="118">
        <v>0</v>
      </c>
      <c r="P217" s="118"/>
    </row>
    <row r="218" spans="1:16" x14ac:dyDescent="0.25">
      <c r="A218" s="118" t="s">
        <v>192</v>
      </c>
      <c r="B218" s="118"/>
      <c r="C218" s="118">
        <v>331</v>
      </c>
      <c r="D218" s="118">
        <v>331</v>
      </c>
      <c r="E218" s="118"/>
      <c r="F218" s="118">
        <v>102.44450000000001</v>
      </c>
      <c r="G218" s="118"/>
      <c r="H218" s="118"/>
      <c r="I218" s="118">
        <v>43.394100000000002</v>
      </c>
      <c r="J218" s="118"/>
      <c r="K218" s="118"/>
      <c r="L218" s="118">
        <v>7.9108999999999998</v>
      </c>
      <c r="M218" s="118"/>
      <c r="N218" s="118">
        <v>0</v>
      </c>
      <c r="O218" s="118">
        <v>0</v>
      </c>
      <c r="P218" s="118"/>
    </row>
    <row r="219" spans="1:16" x14ac:dyDescent="0.25">
      <c r="A219" s="118" t="s">
        <v>193</v>
      </c>
      <c r="B219" s="118"/>
      <c r="C219" s="118">
        <v>123.91589999999999</v>
      </c>
      <c r="D219" s="118">
        <v>123.91589999999999</v>
      </c>
      <c r="E219" s="118"/>
      <c r="F219" s="118">
        <v>38.351999999999997</v>
      </c>
      <c r="G219" s="118"/>
      <c r="H219" s="118"/>
      <c r="I219" s="118">
        <v>16.2454</v>
      </c>
      <c r="J219" s="118"/>
      <c r="K219" s="118"/>
      <c r="L219" s="118">
        <v>2.9615999999999998</v>
      </c>
      <c r="M219" s="118"/>
      <c r="N219" s="118">
        <v>0</v>
      </c>
      <c r="O219" s="118">
        <v>0</v>
      </c>
      <c r="P219" s="118"/>
    </row>
    <row r="220" spans="1:16" x14ac:dyDescent="0.25">
      <c r="A220" s="118" t="s">
        <v>194</v>
      </c>
      <c r="B220" s="118"/>
      <c r="C220" s="118">
        <v>23.5184</v>
      </c>
      <c r="D220" s="118">
        <v>23.5184</v>
      </c>
      <c r="E220" s="118"/>
      <c r="F220" s="118">
        <v>7.2789000000000001</v>
      </c>
      <c r="G220" s="118"/>
      <c r="H220" s="118"/>
      <c r="I220" s="118">
        <v>3.0832999999999999</v>
      </c>
      <c r="J220" s="118"/>
      <c r="K220" s="118"/>
      <c r="L220" s="118">
        <v>0.56210000000000004</v>
      </c>
      <c r="M220" s="118"/>
      <c r="N220" s="118">
        <v>0</v>
      </c>
      <c r="O220" s="118">
        <v>0</v>
      </c>
      <c r="P220" s="118"/>
    </row>
    <row r="221" spans="1:16" x14ac:dyDescent="0.25">
      <c r="A221" s="118" t="s">
        <v>195</v>
      </c>
      <c r="B221" s="118"/>
      <c r="C221" s="118">
        <v>380.60399999999998</v>
      </c>
      <c r="D221" s="118">
        <v>380.60399999999998</v>
      </c>
      <c r="E221" s="118"/>
      <c r="F221" s="118">
        <v>117.79689999999999</v>
      </c>
      <c r="G221" s="118"/>
      <c r="H221" s="118"/>
      <c r="I221" s="118">
        <v>49.897199999999998</v>
      </c>
      <c r="J221" s="118"/>
      <c r="K221" s="118"/>
      <c r="L221" s="118">
        <v>9.0963999999999992</v>
      </c>
      <c r="M221" s="118"/>
      <c r="N221" s="118">
        <v>0</v>
      </c>
      <c r="O221" s="118">
        <v>0</v>
      </c>
      <c r="P221" s="118"/>
    </row>
    <row r="222" spans="1:16" x14ac:dyDescent="0.25">
      <c r="A222" s="118" t="s">
        <v>196</v>
      </c>
      <c r="B222" s="118"/>
      <c r="C222" s="118">
        <v>2.1113</v>
      </c>
      <c r="D222" s="118">
        <v>2.1113</v>
      </c>
      <c r="E222" s="118">
        <v>0</v>
      </c>
      <c r="F222" s="118">
        <v>0.65339999999999998</v>
      </c>
      <c r="G222" s="118"/>
      <c r="H222" s="118"/>
      <c r="I222" s="118">
        <v>0.27679999999999999</v>
      </c>
      <c r="J222" s="118"/>
      <c r="K222" s="118"/>
      <c r="L222" s="118">
        <v>5.0500000000000003E-2</v>
      </c>
      <c r="M222" s="118"/>
      <c r="N222" s="118">
        <v>0</v>
      </c>
      <c r="O222" s="118">
        <v>0</v>
      </c>
      <c r="P222" s="118"/>
    </row>
    <row r="223" spans="1:16" x14ac:dyDescent="0.25">
      <c r="A223" s="118" t="s">
        <v>197</v>
      </c>
      <c r="B223" s="118"/>
      <c r="C223" s="118">
        <v>321.6832</v>
      </c>
      <c r="D223" s="118">
        <v>321.6832</v>
      </c>
      <c r="E223" s="118"/>
      <c r="F223" s="118">
        <v>99.561000000000007</v>
      </c>
      <c r="G223" s="118"/>
      <c r="H223" s="118"/>
      <c r="I223" s="118">
        <v>42.172699999999999</v>
      </c>
      <c r="J223" s="118"/>
      <c r="K223" s="118"/>
      <c r="L223" s="118">
        <v>7.6882000000000001</v>
      </c>
      <c r="M223" s="118"/>
      <c r="N223" s="118">
        <v>0</v>
      </c>
      <c r="O223" s="118">
        <v>0</v>
      </c>
      <c r="P223" s="118"/>
    </row>
    <row r="224" spans="1:16" x14ac:dyDescent="0.25">
      <c r="A224" s="118" t="s">
        <v>198</v>
      </c>
      <c r="B224" s="118"/>
      <c r="C224" s="118">
        <v>84.645499999999998</v>
      </c>
      <c r="D224" s="118">
        <v>84.645499999999998</v>
      </c>
      <c r="E224" s="118"/>
      <c r="F224" s="118">
        <v>26.197800000000001</v>
      </c>
      <c r="G224" s="118"/>
      <c r="H224" s="118"/>
      <c r="I224" s="118">
        <v>11.097</v>
      </c>
      <c r="J224" s="118"/>
      <c r="K224" s="118"/>
      <c r="L224" s="118">
        <v>2.0230000000000001</v>
      </c>
      <c r="M224" s="118"/>
      <c r="N224" s="118">
        <v>0</v>
      </c>
      <c r="O224" s="118">
        <v>0</v>
      </c>
      <c r="P224" s="118"/>
    </row>
    <row r="225" spans="1:16" x14ac:dyDescent="0.25">
      <c r="A225" s="118" t="s">
        <v>199</v>
      </c>
      <c r="B225" s="118"/>
      <c r="C225" s="118">
        <v>16.7395</v>
      </c>
      <c r="D225" s="118">
        <v>16.7395</v>
      </c>
      <c r="E225" s="118"/>
      <c r="F225" s="118">
        <v>5.1809000000000003</v>
      </c>
      <c r="G225" s="118"/>
      <c r="H225" s="118"/>
      <c r="I225" s="118">
        <v>2.1945000000000001</v>
      </c>
      <c r="J225" s="118"/>
      <c r="K225" s="118"/>
      <c r="L225" s="118">
        <v>0.40010000000000001</v>
      </c>
      <c r="M225" s="118"/>
      <c r="N225" s="118">
        <v>0</v>
      </c>
      <c r="O225" s="118">
        <v>0</v>
      </c>
      <c r="P225" s="118"/>
    </row>
    <row r="226" spans="1:16" x14ac:dyDescent="0.25">
      <c r="A226" s="118" t="s">
        <v>200</v>
      </c>
      <c r="B226" s="118"/>
      <c r="C226" s="118">
        <v>356.40600000000001</v>
      </c>
      <c r="D226" s="118">
        <v>356.40600000000001</v>
      </c>
      <c r="E226" s="118"/>
      <c r="F226" s="118">
        <v>110.3077</v>
      </c>
      <c r="G226" s="118"/>
      <c r="H226" s="118"/>
      <c r="I226" s="118">
        <v>46.724800000000002</v>
      </c>
      <c r="J226" s="118"/>
      <c r="K226" s="118"/>
      <c r="L226" s="118">
        <v>8.5181000000000004</v>
      </c>
      <c r="M226" s="118"/>
      <c r="N226" s="118">
        <v>0</v>
      </c>
      <c r="O226" s="118">
        <v>0</v>
      </c>
      <c r="P226" s="118"/>
    </row>
    <row r="227" spans="1:16" x14ac:dyDescent="0.25">
      <c r="A227" s="118" t="s">
        <v>201</v>
      </c>
      <c r="B227" s="118"/>
      <c r="C227" s="118">
        <v>382.1259</v>
      </c>
      <c r="D227" s="118">
        <v>382.1259</v>
      </c>
      <c r="E227" s="118">
        <v>0</v>
      </c>
      <c r="F227" s="118">
        <v>118.268</v>
      </c>
      <c r="G227" s="118"/>
      <c r="H227" s="118"/>
      <c r="I227" s="118">
        <v>50.096699999999998</v>
      </c>
      <c r="J227" s="118"/>
      <c r="K227" s="118"/>
      <c r="L227" s="118">
        <v>9.1327999999999996</v>
      </c>
      <c r="M227" s="118"/>
      <c r="N227" s="118">
        <v>0</v>
      </c>
      <c r="O227" s="118">
        <v>0</v>
      </c>
      <c r="P227" s="118"/>
    </row>
    <row r="228" spans="1:16" x14ac:dyDescent="0.25">
      <c r="A228" s="118" t="s">
        <v>202</v>
      </c>
      <c r="B228" s="118"/>
      <c r="C228" s="118">
        <v>19.175699999999999</v>
      </c>
      <c r="D228" s="118">
        <v>19.175699999999999</v>
      </c>
      <c r="E228" s="118">
        <v>0</v>
      </c>
      <c r="F228" s="118">
        <v>5.9348999999999998</v>
      </c>
      <c r="G228" s="118"/>
      <c r="H228" s="118"/>
      <c r="I228" s="118">
        <v>2.5139</v>
      </c>
      <c r="J228" s="118"/>
      <c r="K228" s="118"/>
      <c r="L228" s="118">
        <v>0.45829999999999999</v>
      </c>
      <c r="M228" s="118"/>
      <c r="N228" s="118">
        <v>0</v>
      </c>
      <c r="O228" s="118">
        <v>0</v>
      </c>
      <c r="P228" s="118"/>
    </row>
    <row r="229" spans="1:16" x14ac:dyDescent="0.25">
      <c r="A229" s="118" t="s">
        <v>203</v>
      </c>
      <c r="B229" s="118"/>
      <c r="C229" s="118">
        <v>61.0807</v>
      </c>
      <c r="D229" s="118">
        <v>61.0807</v>
      </c>
      <c r="E229" s="118">
        <v>0</v>
      </c>
      <c r="F229" s="118">
        <v>18.904499999999999</v>
      </c>
      <c r="G229" s="118"/>
      <c r="H229" s="118"/>
      <c r="I229" s="118">
        <v>8.0076999999999998</v>
      </c>
      <c r="J229" s="118"/>
      <c r="K229" s="118"/>
      <c r="L229" s="118">
        <v>1.4598</v>
      </c>
      <c r="M229" s="118"/>
      <c r="N229" s="118">
        <v>0</v>
      </c>
      <c r="O229" s="118">
        <v>0</v>
      </c>
      <c r="P229" s="118"/>
    </row>
    <row r="230" spans="1:16" x14ac:dyDescent="0.25">
      <c r="A230" s="118" t="s">
        <v>204</v>
      </c>
      <c r="B230" s="118"/>
      <c r="C230" s="118">
        <v>110.5252</v>
      </c>
      <c r="D230" s="118">
        <v>110.5252</v>
      </c>
      <c r="E230" s="118"/>
      <c r="F230" s="118">
        <v>34.207500000000003</v>
      </c>
      <c r="G230" s="118"/>
      <c r="H230" s="118"/>
      <c r="I230" s="118">
        <v>14.4899</v>
      </c>
      <c r="J230" s="118"/>
      <c r="K230" s="118"/>
      <c r="L230" s="118">
        <v>2.6415999999999999</v>
      </c>
      <c r="M230" s="118"/>
      <c r="N230" s="118">
        <v>0</v>
      </c>
      <c r="O230" s="118">
        <v>0</v>
      </c>
      <c r="P230" s="118"/>
    </row>
    <row r="231" spans="1:16" x14ac:dyDescent="0.25">
      <c r="A231" s="118" t="s">
        <v>205</v>
      </c>
      <c r="B231" s="118"/>
      <c r="C231" s="118">
        <v>2.7197</v>
      </c>
      <c r="D231" s="118">
        <v>2.7197</v>
      </c>
      <c r="E231" s="118">
        <v>0</v>
      </c>
      <c r="F231" s="118">
        <v>0.8417</v>
      </c>
      <c r="G231" s="118"/>
      <c r="H231" s="118"/>
      <c r="I231" s="118">
        <v>0.35659999999999997</v>
      </c>
      <c r="J231" s="118"/>
      <c r="K231" s="118"/>
      <c r="L231" s="118">
        <v>6.5000000000000002E-2</v>
      </c>
      <c r="M231" s="118"/>
      <c r="N231" s="118">
        <v>0</v>
      </c>
      <c r="O231" s="118">
        <v>0</v>
      </c>
      <c r="P231" s="118"/>
    </row>
    <row r="232" spans="1:16" x14ac:dyDescent="0.25">
      <c r="A232" s="118" t="s">
        <v>206</v>
      </c>
      <c r="B232" s="118"/>
      <c r="C232" s="118"/>
      <c r="D232" s="118">
        <v>0</v>
      </c>
      <c r="E232" s="118">
        <v>0</v>
      </c>
      <c r="F232" s="118"/>
      <c r="G232" s="118"/>
      <c r="H232" s="118"/>
      <c r="I232" s="118">
        <v>0</v>
      </c>
      <c r="J232" s="118"/>
      <c r="K232" s="118"/>
      <c r="L232" s="118">
        <v>0</v>
      </c>
      <c r="M232" s="118"/>
      <c r="N232" s="118">
        <v>0</v>
      </c>
      <c r="O232" s="118">
        <v>0</v>
      </c>
      <c r="P232" s="118"/>
    </row>
    <row r="233" spans="1:16" x14ac:dyDescent="0.25">
      <c r="A233" s="118" t="s">
        <v>207</v>
      </c>
      <c r="B233" s="118"/>
      <c r="C233" s="118">
        <v>21.309899999999999</v>
      </c>
      <c r="D233" s="118">
        <v>21.309899999999999</v>
      </c>
      <c r="E233" s="118"/>
      <c r="F233" s="118">
        <v>6.5953999999999997</v>
      </c>
      <c r="G233" s="118"/>
      <c r="H233" s="118"/>
      <c r="I233" s="118">
        <v>2.7936999999999999</v>
      </c>
      <c r="J233" s="118"/>
      <c r="K233" s="118"/>
      <c r="L233" s="118">
        <v>0.50929999999999997</v>
      </c>
      <c r="M233" s="118"/>
      <c r="N233" s="118">
        <v>0</v>
      </c>
      <c r="O233" s="118">
        <v>0</v>
      </c>
      <c r="P233" s="118"/>
    </row>
    <row r="234" spans="1:16" x14ac:dyDescent="0.25">
      <c r="A234" s="118" t="s">
        <v>208</v>
      </c>
      <c r="B234" s="118"/>
      <c r="C234" s="118">
        <v>17.275700000000001</v>
      </c>
      <c r="D234" s="118">
        <v>17.275700000000001</v>
      </c>
      <c r="E234" s="118"/>
      <c r="F234" s="118">
        <v>5.3468</v>
      </c>
      <c r="G234" s="118"/>
      <c r="H234" s="118"/>
      <c r="I234" s="118">
        <v>2.2648000000000001</v>
      </c>
      <c r="J234" s="118"/>
      <c r="K234" s="118"/>
      <c r="L234" s="118">
        <v>0.41289999999999999</v>
      </c>
      <c r="M234" s="118"/>
      <c r="N234" s="118">
        <v>0</v>
      </c>
      <c r="O234" s="118">
        <v>0</v>
      </c>
      <c r="P234" s="118"/>
    </row>
    <row r="235" spans="1:16" x14ac:dyDescent="0.25">
      <c r="A235" s="118" t="s">
        <v>210</v>
      </c>
      <c r="B235" s="118">
        <v>569</v>
      </c>
      <c r="C235" s="118">
        <v>12.2271</v>
      </c>
      <c r="D235" s="118">
        <v>581.22709999999995</v>
      </c>
      <c r="E235" s="118">
        <v>547.85</v>
      </c>
      <c r="F235" s="118">
        <v>179.88980000000001</v>
      </c>
      <c r="G235" s="118">
        <v>91.990099999999998</v>
      </c>
      <c r="H235" s="118">
        <v>54</v>
      </c>
      <c r="I235" s="118">
        <v>76.198899999999995</v>
      </c>
      <c r="J235" s="118"/>
      <c r="K235" s="118">
        <v>366</v>
      </c>
      <c r="L235" s="118">
        <v>13.891299999999999</v>
      </c>
      <c r="M235" s="118">
        <v>211.26519999999999</v>
      </c>
      <c r="N235" s="118">
        <v>12</v>
      </c>
      <c r="O235" s="118">
        <v>0</v>
      </c>
      <c r="P235" s="118">
        <v>896.48239999999998</v>
      </c>
    </row>
    <row r="236" spans="1:16" x14ac:dyDescent="0.25">
      <c r="A236" s="118" t="s">
        <v>211</v>
      </c>
      <c r="B236" s="118"/>
      <c r="C236" s="118">
        <v>14.415699999999999</v>
      </c>
      <c r="D236" s="118">
        <v>14.415699999999999</v>
      </c>
      <c r="E236" s="118">
        <v>0</v>
      </c>
      <c r="F236" s="118">
        <v>4.4617000000000004</v>
      </c>
      <c r="G236" s="118"/>
      <c r="H236" s="118"/>
      <c r="I236" s="118">
        <v>1.8898999999999999</v>
      </c>
      <c r="J236" s="118"/>
      <c r="K236" s="118"/>
      <c r="L236" s="118">
        <v>0.34449999999999997</v>
      </c>
      <c r="M236" s="118"/>
      <c r="N236" s="118">
        <v>0</v>
      </c>
      <c r="O236" s="118">
        <v>0</v>
      </c>
      <c r="P236" s="118"/>
    </row>
    <row r="237" spans="1:16" x14ac:dyDescent="0.25">
      <c r="A237" s="118" t="s">
        <v>212</v>
      </c>
      <c r="B237" s="120">
        <v>1241</v>
      </c>
      <c r="C237" s="118">
        <v>106.0232</v>
      </c>
      <c r="D237" s="120">
        <v>1347.0232000000001</v>
      </c>
      <c r="E237" s="118">
        <v>306</v>
      </c>
      <c r="F237" s="118">
        <v>416.90370000000001</v>
      </c>
      <c r="G237" s="118"/>
      <c r="H237" s="118">
        <v>106</v>
      </c>
      <c r="I237" s="118">
        <v>176.59469999999999</v>
      </c>
      <c r="J237" s="118"/>
      <c r="K237" s="118">
        <v>40</v>
      </c>
      <c r="L237" s="118">
        <v>32.193899999999999</v>
      </c>
      <c r="M237" s="118">
        <v>4.6837</v>
      </c>
      <c r="N237" s="118">
        <v>11</v>
      </c>
      <c r="O237" s="118">
        <v>0</v>
      </c>
      <c r="P237" s="120">
        <v>1362.7068999999999</v>
      </c>
    </row>
    <row r="238" spans="1:16" x14ac:dyDescent="0.25">
      <c r="A238" s="118" t="s">
        <v>213</v>
      </c>
      <c r="B238" s="118">
        <v>364</v>
      </c>
      <c r="C238" s="118"/>
      <c r="D238" s="118">
        <v>364</v>
      </c>
      <c r="E238" s="118">
        <v>319</v>
      </c>
      <c r="F238" s="118">
        <v>112.658</v>
      </c>
      <c r="G238" s="118">
        <v>51.585500000000003</v>
      </c>
      <c r="H238" s="118">
        <v>33</v>
      </c>
      <c r="I238" s="118">
        <v>47.720399999999998</v>
      </c>
      <c r="J238" s="118"/>
      <c r="K238" s="118">
        <v>227</v>
      </c>
      <c r="L238" s="118">
        <v>8.6996000000000002</v>
      </c>
      <c r="M238" s="118">
        <v>130.9802</v>
      </c>
      <c r="N238" s="118">
        <v>0</v>
      </c>
      <c r="O238" s="118">
        <v>0</v>
      </c>
      <c r="P238" s="118">
        <v>546.56569999999999</v>
      </c>
    </row>
    <row r="239" spans="1:16" x14ac:dyDescent="0.25">
      <c r="A239" s="118" t="s">
        <v>214</v>
      </c>
      <c r="B239" s="118"/>
      <c r="C239" s="118">
        <v>28.580300000000001</v>
      </c>
      <c r="D239" s="118">
        <v>28.580300000000001</v>
      </c>
      <c r="E239" s="118">
        <v>0</v>
      </c>
      <c r="F239" s="118">
        <v>8.8455999999999992</v>
      </c>
      <c r="G239" s="118"/>
      <c r="H239" s="118"/>
      <c r="I239" s="118">
        <v>3.7469000000000001</v>
      </c>
      <c r="J239" s="118"/>
      <c r="K239" s="118"/>
      <c r="L239" s="118">
        <v>0.68310000000000004</v>
      </c>
      <c r="M239" s="118"/>
      <c r="N239" s="118">
        <v>0</v>
      </c>
      <c r="O239" s="118">
        <v>0</v>
      </c>
      <c r="P239" s="118"/>
    </row>
    <row r="240" spans="1:16" x14ac:dyDescent="0.25">
      <c r="A240" s="118" t="s">
        <v>215</v>
      </c>
      <c r="B240" s="118">
        <v>709</v>
      </c>
      <c r="C240" s="118">
        <v>1.79</v>
      </c>
      <c r="D240" s="118">
        <v>710.79</v>
      </c>
      <c r="E240" s="118">
        <v>696.74</v>
      </c>
      <c r="F240" s="118">
        <v>219.98949999999999</v>
      </c>
      <c r="G240" s="118">
        <v>119.1876</v>
      </c>
      <c r="H240" s="118">
        <v>76</v>
      </c>
      <c r="I240" s="118">
        <v>93.184600000000003</v>
      </c>
      <c r="J240" s="118"/>
      <c r="K240" s="118">
        <v>70</v>
      </c>
      <c r="L240" s="118">
        <v>16.9879</v>
      </c>
      <c r="M240" s="118">
        <v>31.807300000000001</v>
      </c>
      <c r="N240" s="118">
        <v>22</v>
      </c>
      <c r="O240" s="118">
        <v>0</v>
      </c>
      <c r="P240" s="118">
        <v>883.78489999999999</v>
      </c>
    </row>
    <row r="241" spans="1:16" x14ac:dyDescent="0.25">
      <c r="A241" s="118" t="s">
        <v>217</v>
      </c>
      <c r="B241" s="118"/>
      <c r="C241" s="118">
        <v>78.257400000000004</v>
      </c>
      <c r="D241" s="118">
        <v>78.257400000000004</v>
      </c>
      <c r="E241" s="118">
        <v>0</v>
      </c>
      <c r="F241" s="118">
        <v>24.220700000000001</v>
      </c>
      <c r="G241" s="118"/>
      <c r="H241" s="118"/>
      <c r="I241" s="118">
        <v>10.259499999999999</v>
      </c>
      <c r="J241" s="118"/>
      <c r="K241" s="118"/>
      <c r="L241" s="118">
        <v>1.8704000000000001</v>
      </c>
      <c r="M241" s="118"/>
      <c r="N241" s="118">
        <v>0</v>
      </c>
      <c r="O241" s="118">
        <v>0</v>
      </c>
      <c r="P241" s="118"/>
    </row>
    <row r="242" spans="1:16" x14ac:dyDescent="0.25">
      <c r="A242" s="118" t="s">
        <v>218</v>
      </c>
      <c r="B242" s="118">
        <v>154</v>
      </c>
      <c r="C242" s="118">
        <v>2.4220999999999999</v>
      </c>
      <c r="D242" s="118">
        <v>156.4221</v>
      </c>
      <c r="E242" s="118">
        <v>150.46</v>
      </c>
      <c r="F242" s="118">
        <v>48.412599999999998</v>
      </c>
      <c r="G242" s="118">
        <v>25.511800000000001</v>
      </c>
      <c r="H242" s="118">
        <v>24</v>
      </c>
      <c r="I242" s="118">
        <v>20.506900000000002</v>
      </c>
      <c r="J242" s="118">
        <v>2.6198000000000001</v>
      </c>
      <c r="K242" s="118"/>
      <c r="L242" s="118">
        <v>3.7385000000000002</v>
      </c>
      <c r="M242" s="118"/>
      <c r="N242" s="118">
        <v>0</v>
      </c>
      <c r="O242" s="118">
        <v>0</v>
      </c>
      <c r="P242" s="118">
        <v>184.55369999999999</v>
      </c>
    </row>
    <row r="243" spans="1:16" x14ac:dyDescent="0.25">
      <c r="A243" s="118" t="s">
        <v>219</v>
      </c>
      <c r="B243" s="118"/>
      <c r="C243" s="118"/>
      <c r="D243" s="118">
        <v>0</v>
      </c>
      <c r="E243" s="118"/>
      <c r="F243" s="118"/>
      <c r="G243" s="118"/>
      <c r="H243" s="118"/>
      <c r="I243" s="118">
        <v>0</v>
      </c>
      <c r="J243" s="118"/>
      <c r="K243" s="118"/>
      <c r="L243" s="118">
        <v>0</v>
      </c>
      <c r="M243" s="118"/>
      <c r="N243" s="118">
        <v>0</v>
      </c>
      <c r="O243" s="118">
        <v>0</v>
      </c>
      <c r="P243" s="118"/>
    </row>
    <row r="244" spans="1:16" x14ac:dyDescent="0.25">
      <c r="A244" s="118" t="s">
        <v>220</v>
      </c>
      <c r="B244" s="118">
        <v>80</v>
      </c>
      <c r="C244" s="118">
        <v>2.3692000000000002</v>
      </c>
      <c r="D244" s="118">
        <v>82.369200000000006</v>
      </c>
      <c r="E244" s="118">
        <v>81</v>
      </c>
      <c r="F244" s="118">
        <v>25.493300000000001</v>
      </c>
      <c r="G244" s="118">
        <v>13.8767</v>
      </c>
      <c r="H244" s="118">
        <v>8</v>
      </c>
      <c r="I244" s="118">
        <v>10.7986</v>
      </c>
      <c r="J244" s="118"/>
      <c r="K244" s="118"/>
      <c r="L244" s="118">
        <v>1.9685999999999999</v>
      </c>
      <c r="M244" s="118"/>
      <c r="N244" s="118">
        <v>0</v>
      </c>
      <c r="O244" s="118">
        <v>0</v>
      </c>
      <c r="P244" s="118">
        <v>96.245900000000006</v>
      </c>
    </row>
    <row r="245" spans="1:16" x14ac:dyDescent="0.25">
      <c r="A245" s="118" t="s">
        <v>221</v>
      </c>
      <c r="B245" s="118">
        <v>940</v>
      </c>
      <c r="C245" s="118">
        <v>402.40390000000002</v>
      </c>
      <c r="D245" s="120">
        <v>1342.4039</v>
      </c>
      <c r="E245" s="118">
        <v>500</v>
      </c>
      <c r="F245" s="118">
        <v>415.47399999999999</v>
      </c>
      <c r="G245" s="118">
        <v>21.131499999999999</v>
      </c>
      <c r="H245" s="118">
        <v>133</v>
      </c>
      <c r="I245" s="118">
        <v>175.98920000000001</v>
      </c>
      <c r="J245" s="118"/>
      <c r="K245" s="118">
        <v>105</v>
      </c>
      <c r="L245" s="118">
        <v>32.083500000000001</v>
      </c>
      <c r="M245" s="118">
        <v>43.749899999999997</v>
      </c>
      <c r="N245" s="118">
        <v>12</v>
      </c>
      <c r="O245" s="118">
        <v>0</v>
      </c>
      <c r="P245" s="120">
        <v>1419.2853</v>
      </c>
    </row>
    <row r="246" spans="1:16" x14ac:dyDescent="0.25">
      <c r="A246" s="118" t="s">
        <v>222</v>
      </c>
      <c r="B246" s="118">
        <v>245</v>
      </c>
      <c r="C246" s="118"/>
      <c r="D246" s="118">
        <v>245</v>
      </c>
      <c r="E246" s="118">
        <v>244</v>
      </c>
      <c r="F246" s="118">
        <v>75.827500000000001</v>
      </c>
      <c r="G246" s="118">
        <v>42.043100000000003</v>
      </c>
      <c r="H246" s="118">
        <v>26</v>
      </c>
      <c r="I246" s="118">
        <v>32.119500000000002</v>
      </c>
      <c r="J246" s="118"/>
      <c r="K246" s="118">
        <v>1</v>
      </c>
      <c r="L246" s="118">
        <v>5.8555000000000001</v>
      </c>
      <c r="M246" s="118"/>
      <c r="N246" s="118">
        <v>9</v>
      </c>
      <c r="O246" s="118">
        <v>0</v>
      </c>
      <c r="P246" s="118">
        <v>296.04309999999998</v>
      </c>
    </row>
    <row r="247" spans="1:16" x14ac:dyDescent="0.25">
      <c r="A247" s="118" t="s">
        <v>1168</v>
      </c>
      <c r="B247" s="118"/>
      <c r="C247" s="118">
        <v>11.250400000000001</v>
      </c>
      <c r="D247" s="118">
        <v>11.250400000000001</v>
      </c>
      <c r="E247" s="118"/>
      <c r="F247" s="118">
        <v>3.4820000000000002</v>
      </c>
      <c r="G247" s="118"/>
      <c r="H247" s="118"/>
      <c r="I247" s="118">
        <v>1.4749000000000001</v>
      </c>
      <c r="J247" s="118"/>
      <c r="K247" s="118"/>
      <c r="L247" s="118">
        <v>0.26889999999999997</v>
      </c>
      <c r="M247" s="118"/>
      <c r="N247" s="118">
        <v>0</v>
      </c>
      <c r="O247" s="118">
        <v>0</v>
      </c>
      <c r="P247" s="118"/>
    </row>
    <row r="248" spans="1:16" x14ac:dyDescent="0.25">
      <c r="A248" s="118" t="s">
        <v>1253</v>
      </c>
      <c r="B248" s="118"/>
      <c r="C248" s="118"/>
      <c r="D248" s="118">
        <v>0</v>
      </c>
      <c r="E248" s="118">
        <v>0</v>
      </c>
      <c r="F248" s="118"/>
      <c r="G248" s="118"/>
      <c r="H248" s="118"/>
      <c r="I248" s="118">
        <v>0</v>
      </c>
      <c r="J248" s="118"/>
      <c r="K248" s="118"/>
      <c r="L248" s="118">
        <v>0</v>
      </c>
      <c r="M248" s="118"/>
      <c r="N248" s="118">
        <v>0</v>
      </c>
      <c r="O248" s="118">
        <v>0</v>
      </c>
      <c r="P248" s="118"/>
    </row>
    <row r="249" spans="1:16" x14ac:dyDescent="0.25">
      <c r="A249" s="118" t="s">
        <v>223</v>
      </c>
      <c r="B249" s="118"/>
      <c r="C249" s="118">
        <v>60.012099999999997</v>
      </c>
      <c r="D249" s="118">
        <v>60.012099999999997</v>
      </c>
      <c r="E249" s="118"/>
      <c r="F249" s="118">
        <v>18.573699999999999</v>
      </c>
      <c r="G249" s="118"/>
      <c r="H249" s="118"/>
      <c r="I249" s="118">
        <v>7.8676000000000004</v>
      </c>
      <c r="J249" s="118"/>
      <c r="K249" s="118"/>
      <c r="L249" s="118">
        <v>1.4342999999999999</v>
      </c>
      <c r="M249" s="118"/>
      <c r="N249" s="118">
        <v>0</v>
      </c>
      <c r="O249" s="118">
        <v>0</v>
      </c>
      <c r="P249" s="118"/>
    </row>
    <row r="250" spans="1:16" x14ac:dyDescent="0.25">
      <c r="A250" s="118" t="s">
        <v>532</v>
      </c>
      <c r="B250" s="118"/>
      <c r="C250" s="118"/>
      <c r="D250" s="118"/>
      <c r="E250" s="118"/>
      <c r="F250" s="118"/>
      <c r="G250" s="118"/>
      <c r="H250" s="118"/>
      <c r="I250" s="118">
        <v>0</v>
      </c>
      <c r="J250" s="118"/>
      <c r="K250" s="118"/>
      <c r="L250" s="118">
        <v>0</v>
      </c>
      <c r="M250" s="118"/>
      <c r="N250" s="118">
        <v>0</v>
      </c>
      <c r="O250" s="118">
        <v>0</v>
      </c>
      <c r="P250" s="118"/>
    </row>
    <row r="251" spans="1:16" x14ac:dyDescent="0.25">
      <c r="A251" s="118" t="s">
        <v>224</v>
      </c>
      <c r="B251" s="118"/>
      <c r="C251" s="118">
        <v>19.011600000000001</v>
      </c>
      <c r="D251" s="118">
        <v>19.011600000000001</v>
      </c>
      <c r="E251" s="118"/>
      <c r="F251" s="118">
        <v>5.8841000000000001</v>
      </c>
      <c r="G251" s="118"/>
      <c r="H251" s="118"/>
      <c r="I251" s="118">
        <v>2.4923999999999999</v>
      </c>
      <c r="J251" s="118"/>
      <c r="K251" s="118"/>
      <c r="L251" s="118">
        <v>0.45440000000000003</v>
      </c>
      <c r="M251" s="118"/>
      <c r="N251" s="118">
        <v>0</v>
      </c>
      <c r="O251" s="118">
        <v>0</v>
      </c>
      <c r="P251" s="118"/>
    </row>
    <row r="252" spans="1:16" x14ac:dyDescent="0.25">
      <c r="A252" s="118" t="s">
        <v>225</v>
      </c>
      <c r="B252" s="118"/>
      <c r="C252" s="118">
        <v>74.335999999999999</v>
      </c>
      <c r="D252" s="118">
        <v>74.335999999999999</v>
      </c>
      <c r="E252" s="118"/>
      <c r="F252" s="118">
        <v>23.007000000000001</v>
      </c>
      <c r="G252" s="118"/>
      <c r="H252" s="118"/>
      <c r="I252" s="118">
        <v>9.7454000000000001</v>
      </c>
      <c r="J252" s="118"/>
      <c r="K252" s="118"/>
      <c r="L252" s="118">
        <v>1.7766</v>
      </c>
      <c r="M252" s="118"/>
      <c r="N252" s="118">
        <v>0</v>
      </c>
      <c r="O252" s="118">
        <v>0</v>
      </c>
      <c r="P252" s="118"/>
    </row>
    <row r="253" spans="1:16" x14ac:dyDescent="0.25">
      <c r="A253" s="118" t="s">
        <v>226</v>
      </c>
      <c r="B253" s="118"/>
      <c r="C253" s="118">
        <v>145.53710000000001</v>
      </c>
      <c r="D253" s="118">
        <v>145.53710000000001</v>
      </c>
      <c r="E253" s="118"/>
      <c r="F253" s="118">
        <v>45.043700000000001</v>
      </c>
      <c r="G253" s="118"/>
      <c r="H253" s="118"/>
      <c r="I253" s="118">
        <v>19.079899999999999</v>
      </c>
      <c r="J253" s="118"/>
      <c r="K253" s="118"/>
      <c r="L253" s="118">
        <v>3.4782999999999999</v>
      </c>
      <c r="M253" s="118"/>
      <c r="N253" s="118">
        <v>0</v>
      </c>
      <c r="O253" s="118">
        <v>0</v>
      </c>
      <c r="P253" s="118"/>
    </row>
    <row r="254" spans="1:16" x14ac:dyDescent="0.25">
      <c r="A254" s="118" t="s">
        <v>227</v>
      </c>
      <c r="B254" s="118"/>
      <c r="C254" s="118">
        <v>137.65469999999999</v>
      </c>
      <c r="D254" s="118">
        <v>137.65469999999999</v>
      </c>
      <c r="E254" s="118"/>
      <c r="F254" s="118">
        <v>42.604100000000003</v>
      </c>
      <c r="G254" s="118"/>
      <c r="H254" s="118"/>
      <c r="I254" s="118">
        <v>18.046500000000002</v>
      </c>
      <c r="J254" s="118"/>
      <c r="K254" s="118"/>
      <c r="L254" s="118">
        <v>3.2898999999999998</v>
      </c>
      <c r="M254" s="118"/>
      <c r="N254" s="118">
        <v>0</v>
      </c>
      <c r="O254" s="118">
        <v>0</v>
      </c>
      <c r="P254" s="118"/>
    </row>
    <row r="255" spans="1:16" x14ac:dyDescent="0.25">
      <c r="A255" s="118" t="s">
        <v>228</v>
      </c>
      <c r="B255" s="118"/>
      <c r="C255" s="118">
        <v>245.22669999999999</v>
      </c>
      <c r="D255" s="118">
        <v>245.22669999999999</v>
      </c>
      <c r="E255" s="118"/>
      <c r="F255" s="118">
        <v>75.8977</v>
      </c>
      <c r="G255" s="118"/>
      <c r="H255" s="118"/>
      <c r="I255" s="118">
        <v>32.1492</v>
      </c>
      <c r="J255" s="118"/>
      <c r="K255" s="118"/>
      <c r="L255" s="118">
        <v>5.8609</v>
      </c>
      <c r="M255" s="118"/>
      <c r="N255" s="118">
        <v>0</v>
      </c>
      <c r="O255" s="118">
        <v>0</v>
      </c>
      <c r="P255" s="118"/>
    </row>
    <row r="256" spans="1:16" x14ac:dyDescent="0.25">
      <c r="A256" s="118" t="s">
        <v>229</v>
      </c>
      <c r="B256" s="118"/>
      <c r="C256" s="118">
        <v>230.59280000000001</v>
      </c>
      <c r="D256" s="118">
        <v>230.59280000000001</v>
      </c>
      <c r="E256" s="118"/>
      <c r="F256" s="118">
        <v>71.368499999999997</v>
      </c>
      <c r="G256" s="118"/>
      <c r="H256" s="118"/>
      <c r="I256" s="118">
        <v>30.230699999999999</v>
      </c>
      <c r="J256" s="118"/>
      <c r="K256" s="118"/>
      <c r="L256" s="118">
        <v>5.5111999999999997</v>
      </c>
      <c r="M256" s="118"/>
      <c r="N256" s="118">
        <v>0</v>
      </c>
      <c r="O256" s="118">
        <v>0</v>
      </c>
      <c r="P256" s="118"/>
    </row>
    <row r="257" spans="1:16" x14ac:dyDescent="0.25">
      <c r="A257" s="118" t="s">
        <v>230</v>
      </c>
      <c r="B257" s="118"/>
      <c r="C257" s="118">
        <v>202.0454</v>
      </c>
      <c r="D257" s="118">
        <v>202.0454</v>
      </c>
      <c r="E257" s="118"/>
      <c r="F257" s="118">
        <v>62.533099999999997</v>
      </c>
      <c r="G257" s="118"/>
      <c r="H257" s="118"/>
      <c r="I257" s="118">
        <v>26.488199999999999</v>
      </c>
      <c r="J257" s="118"/>
      <c r="K257" s="118"/>
      <c r="L257" s="118">
        <v>4.8289</v>
      </c>
      <c r="M257" s="118"/>
      <c r="N257" s="118">
        <v>0</v>
      </c>
      <c r="O257" s="118">
        <v>0</v>
      </c>
      <c r="P257" s="118"/>
    </row>
    <row r="258" spans="1:16" x14ac:dyDescent="0.25">
      <c r="A258" s="118" t="s">
        <v>231</v>
      </c>
      <c r="B258" s="118"/>
      <c r="C258" s="118">
        <v>84.215400000000002</v>
      </c>
      <c r="D258" s="118">
        <v>84.215400000000002</v>
      </c>
      <c r="E258" s="118"/>
      <c r="F258" s="118">
        <v>26.064699999999998</v>
      </c>
      <c r="G258" s="118"/>
      <c r="H258" s="118"/>
      <c r="I258" s="118">
        <v>11.0406</v>
      </c>
      <c r="J258" s="118"/>
      <c r="K258" s="118"/>
      <c r="L258" s="118">
        <v>2.0127000000000002</v>
      </c>
      <c r="M258" s="118"/>
      <c r="N258" s="118">
        <v>0</v>
      </c>
      <c r="O258" s="118">
        <v>0</v>
      </c>
      <c r="P258" s="118"/>
    </row>
    <row r="259" spans="1:16" x14ac:dyDescent="0.25">
      <c r="A259" s="118" t="s">
        <v>232</v>
      </c>
      <c r="B259" s="118"/>
      <c r="C259" s="118">
        <v>59.180999999999997</v>
      </c>
      <c r="D259" s="118">
        <v>59.180999999999997</v>
      </c>
      <c r="E259" s="118"/>
      <c r="F259" s="118">
        <v>18.316500000000001</v>
      </c>
      <c r="G259" s="118"/>
      <c r="H259" s="118"/>
      <c r="I259" s="118">
        <v>7.7586000000000004</v>
      </c>
      <c r="J259" s="118"/>
      <c r="K259" s="118"/>
      <c r="L259" s="118">
        <v>1.4144000000000001</v>
      </c>
      <c r="M259" s="118"/>
      <c r="N259" s="118">
        <v>0</v>
      </c>
      <c r="O259" s="118">
        <v>0</v>
      </c>
      <c r="P259" s="118"/>
    </row>
    <row r="260" spans="1:16" x14ac:dyDescent="0.25">
      <c r="A260" s="118" t="s">
        <v>233</v>
      </c>
      <c r="B260" s="118"/>
      <c r="C260" s="118">
        <v>127.6944</v>
      </c>
      <c r="D260" s="118">
        <v>127.6944</v>
      </c>
      <c r="E260" s="118"/>
      <c r="F260" s="118">
        <v>39.5214</v>
      </c>
      <c r="G260" s="118"/>
      <c r="H260" s="118"/>
      <c r="I260" s="118">
        <v>16.7407</v>
      </c>
      <c r="J260" s="118"/>
      <c r="K260" s="118"/>
      <c r="L260" s="118">
        <v>3.0518999999999998</v>
      </c>
      <c r="M260" s="118"/>
      <c r="N260" s="118">
        <v>0</v>
      </c>
      <c r="O260" s="118">
        <v>0</v>
      </c>
      <c r="P260" s="118"/>
    </row>
    <row r="261" spans="1:16" x14ac:dyDescent="0.25">
      <c r="A261" s="118" t="s">
        <v>234</v>
      </c>
      <c r="B261" s="118"/>
      <c r="C261" s="118">
        <v>15.717000000000001</v>
      </c>
      <c r="D261" s="118">
        <v>15.717000000000001</v>
      </c>
      <c r="E261" s="118"/>
      <c r="F261" s="118">
        <v>4.8643999999999998</v>
      </c>
      <c r="G261" s="118"/>
      <c r="H261" s="118"/>
      <c r="I261" s="118">
        <v>2.0605000000000002</v>
      </c>
      <c r="J261" s="118"/>
      <c r="K261" s="118"/>
      <c r="L261" s="118">
        <v>0.37559999999999999</v>
      </c>
      <c r="M261" s="118"/>
      <c r="N261" s="118">
        <v>0</v>
      </c>
      <c r="O261" s="118">
        <v>0</v>
      </c>
      <c r="P261" s="118"/>
    </row>
    <row r="262" spans="1:16" x14ac:dyDescent="0.25">
      <c r="A262" s="118" t="s">
        <v>533</v>
      </c>
      <c r="B262" s="118"/>
      <c r="C262" s="118"/>
      <c r="D262" s="118"/>
      <c r="E262" s="118"/>
      <c r="F262" s="118"/>
      <c r="G262" s="118"/>
      <c r="H262" s="118"/>
      <c r="I262" s="118">
        <v>0</v>
      </c>
      <c r="J262" s="118"/>
      <c r="K262" s="118"/>
      <c r="L262" s="118">
        <v>0</v>
      </c>
      <c r="M262" s="118"/>
      <c r="N262" s="118">
        <v>0</v>
      </c>
      <c r="O262" s="118">
        <v>0</v>
      </c>
      <c r="P262" s="118"/>
    </row>
    <row r="263" spans="1:16" x14ac:dyDescent="0.25">
      <c r="A263" s="118" t="s">
        <v>235</v>
      </c>
      <c r="B263" s="118"/>
      <c r="C263" s="118">
        <v>92.126099999999994</v>
      </c>
      <c r="D263" s="118">
        <v>92.126099999999994</v>
      </c>
      <c r="E263" s="118"/>
      <c r="F263" s="118">
        <v>28.513000000000002</v>
      </c>
      <c r="G263" s="118"/>
      <c r="H263" s="118"/>
      <c r="I263" s="118">
        <v>12.0777</v>
      </c>
      <c r="J263" s="118"/>
      <c r="K263" s="118"/>
      <c r="L263" s="118">
        <v>2.2018</v>
      </c>
      <c r="M263" s="118"/>
      <c r="N263" s="118">
        <v>0</v>
      </c>
      <c r="O263" s="118">
        <v>0</v>
      </c>
      <c r="P263" s="118"/>
    </row>
    <row r="264" spans="1:16" x14ac:dyDescent="0.25">
      <c r="A264" s="118" t="s">
        <v>236</v>
      </c>
      <c r="B264" s="118"/>
      <c r="C264" s="118">
        <v>295.28699999999998</v>
      </c>
      <c r="D264" s="118">
        <v>295.28699999999998</v>
      </c>
      <c r="E264" s="118"/>
      <c r="F264" s="118">
        <v>91.391300000000001</v>
      </c>
      <c r="G264" s="118"/>
      <c r="H264" s="118"/>
      <c r="I264" s="118">
        <v>38.7121</v>
      </c>
      <c r="J264" s="118"/>
      <c r="K264" s="118"/>
      <c r="L264" s="118">
        <v>7.0574000000000003</v>
      </c>
      <c r="M264" s="118"/>
      <c r="N264" s="118">
        <v>0</v>
      </c>
      <c r="O264" s="118">
        <v>0</v>
      </c>
      <c r="P264" s="118"/>
    </row>
    <row r="265" spans="1:16" x14ac:dyDescent="0.25">
      <c r="A265" s="118" t="s">
        <v>237</v>
      </c>
      <c r="B265" s="118"/>
      <c r="C265" s="118">
        <v>22.8066</v>
      </c>
      <c r="D265" s="118">
        <v>22.8066</v>
      </c>
      <c r="E265" s="118"/>
      <c r="F265" s="118">
        <v>7.0586000000000002</v>
      </c>
      <c r="G265" s="118"/>
      <c r="H265" s="118"/>
      <c r="I265" s="118">
        <v>2.9899</v>
      </c>
      <c r="J265" s="118"/>
      <c r="K265" s="118"/>
      <c r="L265" s="118">
        <v>0.54510000000000003</v>
      </c>
      <c r="M265" s="118"/>
      <c r="N265" s="118">
        <v>0</v>
      </c>
      <c r="O265" s="118">
        <v>0</v>
      </c>
      <c r="P265" s="118"/>
    </row>
    <row r="266" spans="1:16" x14ac:dyDescent="0.25">
      <c r="A266" s="118" t="s">
        <v>238</v>
      </c>
      <c r="B266" s="118"/>
      <c r="C266" s="118">
        <v>80.492500000000007</v>
      </c>
      <c r="D266" s="118">
        <v>80.492500000000007</v>
      </c>
      <c r="E266" s="118"/>
      <c r="F266" s="118">
        <v>24.912400000000002</v>
      </c>
      <c r="G266" s="118"/>
      <c r="H266" s="118"/>
      <c r="I266" s="118">
        <v>10.5526</v>
      </c>
      <c r="J266" s="118"/>
      <c r="K266" s="118"/>
      <c r="L266" s="118">
        <v>1.9238</v>
      </c>
      <c r="M266" s="118"/>
      <c r="N266" s="118">
        <v>0</v>
      </c>
      <c r="O266" s="118">
        <v>0</v>
      </c>
      <c r="P266" s="118"/>
    </row>
    <row r="267" spans="1:16" x14ac:dyDescent="0.25">
      <c r="A267" s="118" t="s">
        <v>239</v>
      </c>
      <c r="B267" s="118"/>
      <c r="C267" s="118"/>
      <c r="D267" s="118">
        <v>0</v>
      </c>
      <c r="E267" s="118"/>
      <c r="F267" s="118"/>
      <c r="G267" s="118"/>
      <c r="H267" s="118"/>
      <c r="I267" s="118">
        <v>0</v>
      </c>
      <c r="J267" s="118"/>
      <c r="K267" s="118"/>
      <c r="L267" s="118">
        <v>0</v>
      </c>
      <c r="M267" s="118"/>
      <c r="N267" s="118">
        <v>0</v>
      </c>
      <c r="O267" s="118">
        <v>0</v>
      </c>
      <c r="P267" s="118"/>
    </row>
    <row r="268" spans="1:16" x14ac:dyDescent="0.25">
      <c r="A268" s="118" t="s">
        <v>240</v>
      </c>
      <c r="B268" s="118"/>
      <c r="C268" s="118">
        <v>36.486600000000003</v>
      </c>
      <c r="D268" s="118">
        <v>36.486600000000003</v>
      </c>
      <c r="E268" s="118"/>
      <c r="F268" s="118">
        <v>11.2926</v>
      </c>
      <c r="G268" s="118"/>
      <c r="H268" s="118"/>
      <c r="I268" s="118">
        <v>4.7834000000000003</v>
      </c>
      <c r="J268" s="118"/>
      <c r="K268" s="118"/>
      <c r="L268" s="118">
        <v>0.872</v>
      </c>
      <c r="M268" s="118"/>
      <c r="N268" s="118">
        <v>0</v>
      </c>
      <c r="O268" s="118">
        <v>0</v>
      </c>
      <c r="P268" s="118"/>
    </row>
    <row r="269" spans="1:16" x14ac:dyDescent="0.25">
      <c r="A269" s="118" t="s">
        <v>241</v>
      </c>
      <c r="B269" s="118"/>
      <c r="C269" s="118">
        <v>3.6236000000000002</v>
      </c>
      <c r="D269" s="118">
        <v>3.6236000000000002</v>
      </c>
      <c r="E269" s="118"/>
      <c r="F269" s="118">
        <v>1.1214999999999999</v>
      </c>
      <c r="G269" s="118"/>
      <c r="H269" s="118"/>
      <c r="I269" s="118">
        <v>0.47510000000000002</v>
      </c>
      <c r="J269" s="118"/>
      <c r="K269" s="118"/>
      <c r="L269" s="118">
        <v>8.6599999999999996E-2</v>
      </c>
      <c r="M269" s="118"/>
      <c r="N269" s="118">
        <v>0</v>
      </c>
      <c r="O269" s="118">
        <v>0</v>
      </c>
      <c r="P269" s="118"/>
    </row>
    <row r="270" spans="1:16" x14ac:dyDescent="0.25">
      <c r="A270" s="118" t="s">
        <v>242</v>
      </c>
      <c r="B270" s="118"/>
      <c r="C270" s="118">
        <v>13.2592</v>
      </c>
      <c r="D270" s="118">
        <v>13.2592</v>
      </c>
      <c r="E270" s="118"/>
      <c r="F270" s="118">
        <v>4.1036999999999999</v>
      </c>
      <c r="G270" s="118"/>
      <c r="H270" s="118"/>
      <c r="I270" s="118">
        <v>1.7383</v>
      </c>
      <c r="J270" s="118"/>
      <c r="K270" s="118"/>
      <c r="L270" s="118">
        <v>0.31690000000000002</v>
      </c>
      <c r="M270" s="118"/>
      <c r="N270" s="118">
        <v>0</v>
      </c>
      <c r="O270" s="118">
        <v>0</v>
      </c>
      <c r="P270" s="118"/>
    </row>
    <row r="271" spans="1:16" x14ac:dyDescent="0.25">
      <c r="A271" s="118" t="s">
        <v>243</v>
      </c>
      <c r="B271" s="118"/>
      <c r="C271" s="118">
        <v>55.694499999999998</v>
      </c>
      <c r="D271" s="118">
        <v>55.694499999999998</v>
      </c>
      <c r="E271" s="118"/>
      <c r="F271" s="118">
        <v>17.237400000000001</v>
      </c>
      <c r="G271" s="118"/>
      <c r="H271" s="118"/>
      <c r="I271" s="118">
        <v>7.3014999999999999</v>
      </c>
      <c r="J271" s="118"/>
      <c r="K271" s="118"/>
      <c r="L271" s="118">
        <v>1.3310999999999999</v>
      </c>
      <c r="M271" s="118"/>
      <c r="N271" s="118">
        <v>0</v>
      </c>
      <c r="O271" s="118">
        <v>0</v>
      </c>
      <c r="P271" s="118"/>
    </row>
    <row r="272" spans="1:16" x14ac:dyDescent="0.25">
      <c r="A272" s="118" t="s">
        <v>244</v>
      </c>
      <c r="B272" s="118"/>
      <c r="C272" s="118"/>
      <c r="D272" s="118">
        <v>0</v>
      </c>
      <c r="E272" s="118"/>
      <c r="F272" s="118"/>
      <c r="G272" s="118"/>
      <c r="H272" s="118"/>
      <c r="I272" s="118">
        <v>0</v>
      </c>
      <c r="J272" s="118"/>
      <c r="K272" s="118"/>
      <c r="L272" s="118">
        <v>0</v>
      </c>
      <c r="M272" s="118"/>
      <c r="N272" s="118">
        <v>0</v>
      </c>
      <c r="O272" s="118">
        <v>0</v>
      </c>
      <c r="P272" s="118"/>
    </row>
    <row r="273" spans="1:16" x14ac:dyDescent="0.25">
      <c r="A273" s="118" t="s">
        <v>245</v>
      </c>
      <c r="B273" s="118"/>
      <c r="C273" s="118">
        <v>49.201099999999997</v>
      </c>
      <c r="D273" s="118">
        <v>49.201099999999997</v>
      </c>
      <c r="E273" s="118"/>
      <c r="F273" s="118">
        <v>15.2277</v>
      </c>
      <c r="G273" s="118"/>
      <c r="H273" s="118"/>
      <c r="I273" s="118">
        <v>6.4503000000000004</v>
      </c>
      <c r="J273" s="118"/>
      <c r="K273" s="118"/>
      <c r="L273" s="118">
        <v>1.1758999999999999</v>
      </c>
      <c r="M273" s="118"/>
      <c r="N273" s="118">
        <v>0</v>
      </c>
      <c r="O273" s="118">
        <v>0</v>
      </c>
      <c r="P273" s="118"/>
    </row>
    <row r="274" spans="1:16" x14ac:dyDescent="0.25">
      <c r="A274" s="118" t="s">
        <v>246</v>
      </c>
      <c r="B274" s="118"/>
      <c r="C274" s="118">
        <v>30.313300000000002</v>
      </c>
      <c r="D274" s="118">
        <v>30.313300000000002</v>
      </c>
      <c r="E274" s="118"/>
      <c r="F274" s="118">
        <v>9.3819999999999997</v>
      </c>
      <c r="G274" s="118"/>
      <c r="H274" s="118"/>
      <c r="I274" s="118">
        <v>3.9741</v>
      </c>
      <c r="J274" s="118"/>
      <c r="K274" s="118"/>
      <c r="L274" s="118">
        <v>0.72450000000000003</v>
      </c>
      <c r="M274" s="118"/>
      <c r="N274" s="118">
        <v>0</v>
      </c>
      <c r="O274" s="118">
        <v>0</v>
      </c>
      <c r="P274" s="118"/>
    </row>
    <row r="275" spans="1:16" x14ac:dyDescent="0.25">
      <c r="A275" s="118" t="s">
        <v>247</v>
      </c>
      <c r="B275" s="118"/>
      <c r="C275" s="118">
        <v>11.2851</v>
      </c>
      <c r="D275" s="118">
        <v>11.2851</v>
      </c>
      <c r="E275" s="118"/>
      <c r="F275" s="118">
        <v>3.4927000000000001</v>
      </c>
      <c r="G275" s="118"/>
      <c r="H275" s="118"/>
      <c r="I275" s="118">
        <v>1.4795</v>
      </c>
      <c r="J275" s="118"/>
      <c r="K275" s="118"/>
      <c r="L275" s="118">
        <v>0.2697</v>
      </c>
      <c r="M275" s="118"/>
      <c r="N275" s="118">
        <v>0</v>
      </c>
      <c r="O275" s="118">
        <v>0</v>
      </c>
      <c r="P275" s="118"/>
    </row>
    <row r="276" spans="1:16" x14ac:dyDescent="0.25">
      <c r="A276" s="118" t="s">
        <v>248</v>
      </c>
      <c r="B276" s="118"/>
      <c r="C276" s="118">
        <v>26.906500000000001</v>
      </c>
      <c r="D276" s="118">
        <v>26.906500000000001</v>
      </c>
      <c r="E276" s="118"/>
      <c r="F276" s="118">
        <v>8.3276000000000003</v>
      </c>
      <c r="G276" s="118"/>
      <c r="H276" s="118"/>
      <c r="I276" s="118">
        <v>3.5274000000000001</v>
      </c>
      <c r="J276" s="118"/>
      <c r="K276" s="118"/>
      <c r="L276" s="118">
        <v>0.6431</v>
      </c>
      <c r="M276" s="118"/>
      <c r="N276" s="118">
        <v>0</v>
      </c>
      <c r="O276" s="118">
        <v>0</v>
      </c>
      <c r="P276" s="118"/>
    </row>
    <row r="277" spans="1:16" x14ac:dyDescent="0.25">
      <c r="A277" s="118" t="s">
        <v>534</v>
      </c>
      <c r="B277" s="118"/>
      <c r="C277" s="118"/>
      <c r="D277" s="118"/>
      <c r="E277" s="118"/>
      <c r="F277" s="118"/>
      <c r="G277" s="118"/>
      <c r="H277" s="118"/>
      <c r="I277" s="118">
        <v>0</v>
      </c>
      <c r="J277" s="118"/>
      <c r="K277" s="118"/>
      <c r="L277" s="118">
        <v>0</v>
      </c>
      <c r="M277" s="118"/>
      <c r="N277" s="118">
        <v>0</v>
      </c>
      <c r="O277" s="118">
        <v>0</v>
      </c>
      <c r="P277" s="118"/>
    </row>
    <row r="278" spans="1:16" x14ac:dyDescent="0.25">
      <c r="A278" s="118" t="s">
        <v>249</v>
      </c>
      <c r="B278" s="118"/>
      <c r="C278" s="118">
        <v>127.0671</v>
      </c>
      <c r="D278" s="118">
        <v>127.0671</v>
      </c>
      <c r="E278" s="118"/>
      <c r="F278" s="118">
        <v>39.327300000000001</v>
      </c>
      <c r="G278" s="118"/>
      <c r="H278" s="118"/>
      <c r="I278" s="118">
        <v>16.6585</v>
      </c>
      <c r="J278" s="118"/>
      <c r="K278" s="118"/>
      <c r="L278" s="118">
        <v>3.0369000000000002</v>
      </c>
      <c r="M278" s="118"/>
      <c r="N278" s="118">
        <v>0</v>
      </c>
      <c r="O278" s="118">
        <v>0</v>
      </c>
      <c r="P278" s="118"/>
    </row>
    <row r="279" spans="1:16" x14ac:dyDescent="0.25">
      <c r="A279" s="118" t="s">
        <v>535</v>
      </c>
      <c r="B279" s="118"/>
      <c r="C279" s="118">
        <v>26.110399999999998</v>
      </c>
      <c r="D279" s="118"/>
      <c r="E279" s="118">
        <v>0</v>
      </c>
      <c r="F279" s="118">
        <v>8.0812000000000008</v>
      </c>
      <c r="G279" s="118"/>
      <c r="H279" s="118"/>
      <c r="I279" s="118">
        <v>0</v>
      </c>
      <c r="J279" s="118"/>
      <c r="K279" s="118"/>
      <c r="L279" s="118">
        <v>0</v>
      </c>
      <c r="M279" s="118"/>
      <c r="N279" s="118">
        <v>0</v>
      </c>
      <c r="O279" s="118">
        <v>0</v>
      </c>
      <c r="P279" s="118"/>
    </row>
    <row r="280" spans="1:16" x14ac:dyDescent="0.25">
      <c r="A280" s="118" t="s">
        <v>250</v>
      </c>
      <c r="B280" s="118"/>
      <c r="C280" s="118">
        <v>4.1703999999999999</v>
      </c>
      <c r="D280" s="118">
        <v>4.1703999999999999</v>
      </c>
      <c r="E280" s="118"/>
      <c r="F280" s="118">
        <v>1.2907</v>
      </c>
      <c r="G280" s="118"/>
      <c r="H280" s="118"/>
      <c r="I280" s="118">
        <v>0.54669999999999996</v>
      </c>
      <c r="J280" s="118"/>
      <c r="K280" s="118"/>
      <c r="L280" s="118">
        <v>9.9699999999999997E-2</v>
      </c>
      <c r="M280" s="118"/>
      <c r="N280" s="118">
        <v>0</v>
      </c>
      <c r="O280" s="118">
        <v>0</v>
      </c>
      <c r="P280" s="118"/>
    </row>
    <row r="281" spans="1:16" x14ac:dyDescent="0.25">
      <c r="A281" s="118" t="s">
        <v>251</v>
      </c>
      <c r="B281" s="118"/>
      <c r="C281" s="118">
        <v>31.687999999999999</v>
      </c>
      <c r="D281" s="118">
        <v>31.687999999999999</v>
      </c>
      <c r="E281" s="118"/>
      <c r="F281" s="118">
        <v>9.8073999999999995</v>
      </c>
      <c r="G281" s="118"/>
      <c r="H281" s="118"/>
      <c r="I281" s="118">
        <v>4.1543000000000001</v>
      </c>
      <c r="J281" s="118"/>
      <c r="K281" s="118"/>
      <c r="L281" s="118">
        <v>0.75729999999999997</v>
      </c>
      <c r="M281" s="118"/>
      <c r="N281" s="118">
        <v>0</v>
      </c>
      <c r="O281" s="118">
        <v>0</v>
      </c>
      <c r="P281" s="118"/>
    </row>
    <row r="282" spans="1:16" x14ac:dyDescent="0.25">
      <c r="A282" s="118" t="s">
        <v>252</v>
      </c>
      <c r="B282" s="118"/>
      <c r="C282" s="118">
        <v>45.320399999999999</v>
      </c>
      <c r="D282" s="118">
        <v>45.320399999999999</v>
      </c>
      <c r="E282" s="118"/>
      <c r="F282" s="118">
        <v>14.0267</v>
      </c>
      <c r="G282" s="118"/>
      <c r="H282" s="118"/>
      <c r="I282" s="118">
        <v>5.9414999999999996</v>
      </c>
      <c r="J282" s="118"/>
      <c r="K282" s="118"/>
      <c r="L282" s="118">
        <v>1.0831999999999999</v>
      </c>
      <c r="M282" s="118"/>
      <c r="N282" s="118">
        <v>0</v>
      </c>
      <c r="O282" s="118">
        <v>0</v>
      </c>
      <c r="P282" s="118"/>
    </row>
    <row r="283" spans="1:16" x14ac:dyDescent="0.25">
      <c r="A283" s="118" t="s">
        <v>253</v>
      </c>
      <c r="B283" s="118"/>
      <c r="C283" s="118"/>
      <c r="D283" s="118">
        <v>0</v>
      </c>
      <c r="E283" s="118"/>
      <c r="F283" s="118"/>
      <c r="G283" s="118"/>
      <c r="H283" s="118"/>
      <c r="I283" s="118">
        <v>0</v>
      </c>
      <c r="J283" s="118"/>
      <c r="K283" s="118"/>
      <c r="L283" s="118">
        <v>0</v>
      </c>
      <c r="M283" s="118"/>
      <c r="N283" s="118">
        <v>0</v>
      </c>
      <c r="O283" s="118">
        <v>0</v>
      </c>
      <c r="P283" s="118"/>
    </row>
    <row r="284" spans="1:16" x14ac:dyDescent="0.25">
      <c r="A284" s="118" t="s">
        <v>254</v>
      </c>
      <c r="B284" s="118"/>
      <c r="C284" s="118">
        <v>3.9304000000000001</v>
      </c>
      <c r="D284" s="118">
        <v>3.9304000000000001</v>
      </c>
      <c r="E284" s="118"/>
      <c r="F284" s="118">
        <v>1.2164999999999999</v>
      </c>
      <c r="G284" s="118"/>
      <c r="H284" s="118"/>
      <c r="I284" s="118">
        <v>0.51529999999999998</v>
      </c>
      <c r="J284" s="118"/>
      <c r="K284" s="118"/>
      <c r="L284" s="118">
        <v>9.3899999999999997E-2</v>
      </c>
      <c r="M284" s="118"/>
      <c r="N284" s="118">
        <v>0</v>
      </c>
      <c r="O284" s="118">
        <v>0</v>
      </c>
      <c r="P284" s="118"/>
    </row>
    <row r="285" spans="1:16" x14ac:dyDescent="0.25">
      <c r="A285" s="118" t="s">
        <v>255</v>
      </c>
      <c r="B285" s="118"/>
      <c r="C285" s="118">
        <v>19.400700000000001</v>
      </c>
      <c r="D285" s="118">
        <v>19.400700000000001</v>
      </c>
      <c r="E285" s="118"/>
      <c r="F285" s="118">
        <v>6.0045000000000002</v>
      </c>
      <c r="G285" s="118"/>
      <c r="H285" s="118"/>
      <c r="I285" s="118">
        <v>2.5434000000000001</v>
      </c>
      <c r="J285" s="118"/>
      <c r="K285" s="118"/>
      <c r="L285" s="118">
        <v>0.4637</v>
      </c>
      <c r="M285" s="118"/>
      <c r="N285" s="118">
        <v>0</v>
      </c>
      <c r="O285" s="118">
        <v>0</v>
      </c>
      <c r="P285" s="118"/>
    </row>
    <row r="286" spans="1:16" x14ac:dyDescent="0.25">
      <c r="A286" s="118" t="s">
        <v>256</v>
      </c>
      <c r="B286" s="118"/>
      <c r="C286" s="118">
        <v>20.382999999999999</v>
      </c>
      <c r="D286" s="118">
        <v>20.382999999999999</v>
      </c>
      <c r="E286" s="118"/>
      <c r="F286" s="118">
        <v>6.3085000000000004</v>
      </c>
      <c r="G286" s="118"/>
      <c r="H286" s="118"/>
      <c r="I286" s="118">
        <v>2.6722000000000001</v>
      </c>
      <c r="J286" s="118"/>
      <c r="K286" s="118"/>
      <c r="L286" s="118">
        <v>0.48720000000000002</v>
      </c>
      <c r="M286" s="118"/>
      <c r="N286" s="118">
        <v>0</v>
      </c>
      <c r="O286" s="118">
        <v>0</v>
      </c>
      <c r="P286" s="118"/>
    </row>
    <row r="287" spans="1:16" x14ac:dyDescent="0.25">
      <c r="A287" s="118" t="s">
        <v>257</v>
      </c>
      <c r="B287" s="118"/>
      <c r="C287" s="118">
        <v>36.927199999999999</v>
      </c>
      <c r="D287" s="118">
        <v>36.927199999999999</v>
      </c>
      <c r="E287" s="118"/>
      <c r="F287" s="118">
        <v>11.429</v>
      </c>
      <c r="G287" s="118"/>
      <c r="H287" s="118"/>
      <c r="I287" s="118">
        <v>4.8411999999999997</v>
      </c>
      <c r="J287" s="118"/>
      <c r="K287" s="118"/>
      <c r="L287" s="118">
        <v>0.88260000000000005</v>
      </c>
      <c r="M287" s="118"/>
      <c r="N287" s="118">
        <v>0</v>
      </c>
      <c r="O287" s="118">
        <v>0</v>
      </c>
      <c r="P287" s="118"/>
    </row>
    <row r="288" spans="1:16" x14ac:dyDescent="0.25">
      <c r="A288" s="118" t="s">
        <v>258</v>
      </c>
      <c r="B288" s="118"/>
      <c r="C288" s="118">
        <v>26.0441</v>
      </c>
      <c r="D288" s="118">
        <v>26.0441</v>
      </c>
      <c r="E288" s="118"/>
      <c r="F288" s="118">
        <v>8.0606000000000009</v>
      </c>
      <c r="G288" s="118"/>
      <c r="H288" s="118"/>
      <c r="I288" s="118">
        <v>3.4144000000000001</v>
      </c>
      <c r="J288" s="118"/>
      <c r="K288" s="118"/>
      <c r="L288" s="118">
        <v>0.62250000000000005</v>
      </c>
      <c r="M288" s="118"/>
      <c r="N288" s="118">
        <v>0</v>
      </c>
      <c r="O288" s="118">
        <v>0</v>
      </c>
      <c r="P288" s="118"/>
    </row>
    <row r="289" spans="1:16" x14ac:dyDescent="0.25">
      <c r="A289" s="118" t="s">
        <v>259</v>
      </c>
      <c r="B289" s="118"/>
      <c r="C289" s="118">
        <v>58.8371</v>
      </c>
      <c r="D289" s="118">
        <v>58.8371</v>
      </c>
      <c r="E289" s="118"/>
      <c r="F289" s="118">
        <v>18.210100000000001</v>
      </c>
      <c r="G289" s="118"/>
      <c r="H289" s="118"/>
      <c r="I289" s="118">
        <v>7.7134999999999998</v>
      </c>
      <c r="J289" s="118"/>
      <c r="K289" s="118"/>
      <c r="L289" s="118">
        <v>1.4061999999999999</v>
      </c>
      <c r="M289" s="118"/>
      <c r="N289" s="118">
        <v>0</v>
      </c>
      <c r="O289" s="118">
        <v>0</v>
      </c>
      <c r="P289" s="118"/>
    </row>
    <row r="290" spans="1:16" x14ac:dyDescent="0.25">
      <c r="A290" s="118" t="s">
        <v>260</v>
      </c>
      <c r="B290" s="118"/>
      <c r="C290" s="118">
        <v>104.7343</v>
      </c>
      <c r="D290" s="118">
        <v>104.7343</v>
      </c>
      <c r="E290" s="118"/>
      <c r="F290" s="118">
        <v>32.415300000000002</v>
      </c>
      <c r="G290" s="118"/>
      <c r="H290" s="118"/>
      <c r="I290" s="118">
        <v>13.730700000000001</v>
      </c>
      <c r="J290" s="118"/>
      <c r="K290" s="118"/>
      <c r="L290" s="118">
        <v>2.5030999999999999</v>
      </c>
      <c r="M290" s="118"/>
      <c r="N290" s="118">
        <v>0</v>
      </c>
      <c r="O290" s="118">
        <v>0</v>
      </c>
      <c r="P290" s="118"/>
    </row>
    <row r="291" spans="1:16" x14ac:dyDescent="0.25">
      <c r="A291" s="118" t="s">
        <v>261</v>
      </c>
      <c r="B291" s="118"/>
      <c r="C291" s="118">
        <v>8.9754000000000005</v>
      </c>
      <c r="D291" s="118">
        <v>8.9754000000000005</v>
      </c>
      <c r="E291" s="118">
        <v>0</v>
      </c>
      <c r="F291" s="118">
        <v>2.7778999999999998</v>
      </c>
      <c r="G291" s="118"/>
      <c r="H291" s="118"/>
      <c r="I291" s="118">
        <v>1.1767000000000001</v>
      </c>
      <c r="J291" s="118"/>
      <c r="K291" s="118"/>
      <c r="L291" s="118">
        <v>0.2145</v>
      </c>
      <c r="M291" s="118"/>
      <c r="N291" s="118">
        <v>0</v>
      </c>
      <c r="O291" s="118">
        <v>0</v>
      </c>
      <c r="P291" s="118"/>
    </row>
    <row r="292" spans="1:16" x14ac:dyDescent="0.25">
      <c r="A292" s="118" t="s">
        <v>262</v>
      </c>
      <c r="B292" s="118"/>
      <c r="C292" s="118">
        <v>6.9751000000000003</v>
      </c>
      <c r="D292" s="118">
        <v>6.9751000000000003</v>
      </c>
      <c r="E292" s="118"/>
      <c r="F292" s="118">
        <v>2.1587999999999998</v>
      </c>
      <c r="G292" s="118"/>
      <c r="H292" s="118"/>
      <c r="I292" s="118">
        <v>0.91439999999999999</v>
      </c>
      <c r="J292" s="118"/>
      <c r="K292" s="118"/>
      <c r="L292" s="118">
        <v>0.16669999999999999</v>
      </c>
      <c r="M292" s="118"/>
      <c r="N292" s="118">
        <v>0</v>
      </c>
      <c r="O292" s="118">
        <v>0</v>
      </c>
      <c r="P292" s="118"/>
    </row>
    <row r="293" spans="1:16" x14ac:dyDescent="0.25">
      <c r="A293" s="118" t="s">
        <v>263</v>
      </c>
      <c r="B293" s="118"/>
      <c r="C293" s="118">
        <v>37.0015</v>
      </c>
      <c r="D293" s="118">
        <v>37.0015</v>
      </c>
      <c r="E293" s="118"/>
      <c r="F293" s="118">
        <v>11.452</v>
      </c>
      <c r="G293" s="118"/>
      <c r="H293" s="118"/>
      <c r="I293" s="118">
        <v>4.8509000000000002</v>
      </c>
      <c r="J293" s="118"/>
      <c r="K293" s="118"/>
      <c r="L293" s="118">
        <v>0.88429999999999997</v>
      </c>
      <c r="M293" s="118"/>
      <c r="N293" s="118">
        <v>0</v>
      </c>
      <c r="O293" s="118">
        <v>0</v>
      </c>
      <c r="P293" s="118"/>
    </row>
    <row r="294" spans="1:16" x14ac:dyDescent="0.25">
      <c r="A294" s="118" t="s">
        <v>264</v>
      </c>
      <c r="B294" s="118"/>
      <c r="C294" s="118">
        <v>9.2299999999999993E-2</v>
      </c>
      <c r="D294" s="118">
        <v>9.2299999999999993E-2</v>
      </c>
      <c r="E294" s="118"/>
      <c r="F294" s="118">
        <v>2.86E-2</v>
      </c>
      <c r="G294" s="118"/>
      <c r="H294" s="118"/>
      <c r="I294" s="118">
        <v>1.21E-2</v>
      </c>
      <c r="J294" s="118"/>
      <c r="K294" s="118"/>
      <c r="L294" s="118">
        <v>2.2000000000000001E-3</v>
      </c>
      <c r="M294" s="118"/>
      <c r="N294" s="118">
        <v>0</v>
      </c>
      <c r="O294" s="118">
        <v>0</v>
      </c>
      <c r="P294" s="118"/>
    </row>
    <row r="295" spans="1:16" x14ac:dyDescent="0.25">
      <c r="A295" s="118" t="s">
        <v>265</v>
      </c>
      <c r="B295" s="118"/>
      <c r="C295" s="118">
        <v>20.8322</v>
      </c>
      <c r="D295" s="118">
        <v>20.8322</v>
      </c>
      <c r="E295" s="118"/>
      <c r="F295" s="118">
        <v>6.4476000000000004</v>
      </c>
      <c r="G295" s="118"/>
      <c r="H295" s="118"/>
      <c r="I295" s="118">
        <v>2.7311000000000001</v>
      </c>
      <c r="J295" s="118"/>
      <c r="K295" s="118"/>
      <c r="L295" s="118">
        <v>0.49790000000000001</v>
      </c>
      <c r="M295" s="118"/>
      <c r="N295" s="118">
        <v>0</v>
      </c>
      <c r="O295" s="118">
        <v>0</v>
      </c>
      <c r="P295" s="118"/>
    </row>
    <row r="296" spans="1:16" x14ac:dyDescent="0.25">
      <c r="A296" s="118" t="s">
        <v>266</v>
      </c>
      <c r="B296" s="118"/>
      <c r="C296" s="118">
        <v>191.78960000000001</v>
      </c>
      <c r="D296" s="118">
        <v>191.78960000000001</v>
      </c>
      <c r="E296" s="118"/>
      <c r="F296" s="118">
        <v>59.358899999999998</v>
      </c>
      <c r="G296" s="118"/>
      <c r="H296" s="118"/>
      <c r="I296" s="118">
        <v>25.143599999999999</v>
      </c>
      <c r="J296" s="118"/>
      <c r="K296" s="118"/>
      <c r="L296" s="118">
        <v>4.5838000000000001</v>
      </c>
      <c r="M296" s="118"/>
      <c r="N296" s="118">
        <v>0</v>
      </c>
      <c r="O296" s="118">
        <v>0</v>
      </c>
      <c r="P296" s="118"/>
    </row>
    <row r="297" spans="1:16" x14ac:dyDescent="0.25">
      <c r="A297" s="118" t="s">
        <v>267</v>
      </c>
      <c r="B297" s="118"/>
      <c r="C297" s="118">
        <v>36.4955</v>
      </c>
      <c r="D297" s="118">
        <v>36.4955</v>
      </c>
      <c r="E297" s="118"/>
      <c r="F297" s="118">
        <v>11.295400000000001</v>
      </c>
      <c r="G297" s="118"/>
      <c r="H297" s="118"/>
      <c r="I297" s="118">
        <v>4.7846000000000002</v>
      </c>
      <c r="J297" s="118"/>
      <c r="K297" s="118"/>
      <c r="L297" s="118">
        <v>0.87219999999999998</v>
      </c>
      <c r="M297" s="118"/>
      <c r="N297" s="118">
        <v>0</v>
      </c>
      <c r="O297" s="118">
        <v>0</v>
      </c>
      <c r="P297" s="118"/>
    </row>
    <row r="298" spans="1:16" x14ac:dyDescent="0.25">
      <c r="A298" s="118" t="s">
        <v>268</v>
      </c>
      <c r="B298" s="118"/>
      <c r="C298" s="118"/>
      <c r="D298" s="118">
        <v>0</v>
      </c>
      <c r="E298" s="118"/>
      <c r="F298" s="118"/>
      <c r="G298" s="118"/>
      <c r="H298" s="118"/>
      <c r="I298" s="118">
        <v>0</v>
      </c>
      <c r="J298" s="118"/>
      <c r="K298" s="118"/>
      <c r="L298" s="118">
        <v>0</v>
      </c>
      <c r="M298" s="118"/>
      <c r="N298" s="118">
        <v>0</v>
      </c>
      <c r="O298" s="118">
        <v>0</v>
      </c>
      <c r="P298" s="118"/>
    </row>
    <row r="299" spans="1:16" x14ac:dyDescent="0.25">
      <c r="A299" s="118" t="s">
        <v>269</v>
      </c>
      <c r="B299" s="118"/>
      <c r="C299" s="118"/>
      <c r="D299" s="118">
        <v>0</v>
      </c>
      <c r="E299" s="118"/>
      <c r="F299" s="118"/>
      <c r="G299" s="118"/>
      <c r="H299" s="118"/>
      <c r="I299" s="118">
        <v>0</v>
      </c>
      <c r="J299" s="118"/>
      <c r="K299" s="118"/>
      <c r="L299" s="118">
        <v>0</v>
      </c>
      <c r="M299" s="118"/>
      <c r="N299" s="118">
        <v>0</v>
      </c>
      <c r="O299" s="118">
        <v>0</v>
      </c>
      <c r="P299" s="118"/>
    </row>
    <row r="300" spans="1:16" x14ac:dyDescent="0.25">
      <c r="A300" s="118" t="s">
        <v>270</v>
      </c>
      <c r="B300" s="118"/>
      <c r="C300" s="118">
        <v>7.5933000000000002</v>
      </c>
      <c r="D300" s="118">
        <v>7.5933000000000002</v>
      </c>
      <c r="E300" s="118"/>
      <c r="F300" s="118">
        <v>2.3500999999999999</v>
      </c>
      <c r="G300" s="118"/>
      <c r="H300" s="118"/>
      <c r="I300" s="118">
        <v>0.99550000000000005</v>
      </c>
      <c r="J300" s="118"/>
      <c r="K300" s="118"/>
      <c r="L300" s="118">
        <v>0.18149999999999999</v>
      </c>
      <c r="M300" s="118"/>
      <c r="N300" s="118">
        <v>0</v>
      </c>
      <c r="O300" s="118">
        <v>0</v>
      </c>
      <c r="P300" s="118"/>
    </row>
    <row r="301" spans="1:16" x14ac:dyDescent="0.25">
      <c r="A301" s="118" t="s">
        <v>271</v>
      </c>
      <c r="B301" s="118"/>
      <c r="C301" s="118">
        <v>33.683900000000001</v>
      </c>
      <c r="D301" s="118">
        <v>33.683900000000001</v>
      </c>
      <c r="E301" s="118"/>
      <c r="F301" s="118">
        <v>10.4252</v>
      </c>
      <c r="G301" s="118"/>
      <c r="H301" s="118"/>
      <c r="I301" s="118">
        <v>4.4160000000000004</v>
      </c>
      <c r="J301" s="118"/>
      <c r="K301" s="118"/>
      <c r="L301" s="118">
        <v>0.80500000000000005</v>
      </c>
      <c r="M301" s="118"/>
      <c r="N301" s="118">
        <v>0</v>
      </c>
      <c r="O301" s="118">
        <v>0</v>
      </c>
      <c r="P301" s="118"/>
    </row>
    <row r="302" spans="1:16" x14ac:dyDescent="0.25">
      <c r="A302" s="118" t="s">
        <v>272</v>
      </c>
      <c r="B302" s="118"/>
      <c r="C302" s="118">
        <v>1.9099999999999999E-2</v>
      </c>
      <c r="D302" s="118">
        <v>1.9099999999999999E-2</v>
      </c>
      <c r="E302" s="118"/>
      <c r="F302" s="118">
        <v>5.8999999999999999E-3</v>
      </c>
      <c r="G302" s="118"/>
      <c r="H302" s="118"/>
      <c r="I302" s="118">
        <v>2.5000000000000001E-3</v>
      </c>
      <c r="J302" s="118"/>
      <c r="K302" s="118"/>
      <c r="L302" s="118">
        <v>5.0000000000000001E-4</v>
      </c>
      <c r="M302" s="118"/>
      <c r="N302" s="118">
        <v>0</v>
      </c>
      <c r="O302" s="118">
        <v>0</v>
      </c>
      <c r="P302" s="118"/>
    </row>
    <row r="303" spans="1:16" x14ac:dyDescent="0.25">
      <c r="A303" s="118" t="s">
        <v>273</v>
      </c>
      <c r="B303" s="118"/>
      <c r="C303" s="118"/>
      <c r="D303" s="118">
        <v>0</v>
      </c>
      <c r="E303" s="118"/>
      <c r="F303" s="118"/>
      <c r="G303" s="118"/>
      <c r="H303" s="118"/>
      <c r="I303" s="118">
        <v>0</v>
      </c>
      <c r="J303" s="118"/>
      <c r="K303" s="118"/>
      <c r="L303" s="118">
        <v>0</v>
      </c>
      <c r="M303" s="118"/>
      <c r="N303" s="118">
        <v>0</v>
      </c>
      <c r="O303" s="118">
        <v>0</v>
      </c>
      <c r="P303" s="118"/>
    </row>
    <row r="304" spans="1:16" x14ac:dyDescent="0.25">
      <c r="A304" s="118" t="s">
        <v>536</v>
      </c>
      <c r="B304" s="118"/>
      <c r="C304" s="118"/>
      <c r="D304" s="118"/>
      <c r="E304" s="118"/>
      <c r="F304" s="118"/>
      <c r="G304" s="118"/>
      <c r="H304" s="118"/>
      <c r="I304" s="118">
        <v>0</v>
      </c>
      <c r="J304" s="118"/>
      <c r="K304" s="118"/>
      <c r="L304" s="118">
        <v>0</v>
      </c>
      <c r="M304" s="118"/>
      <c r="N304" s="118">
        <v>0</v>
      </c>
      <c r="O304" s="118">
        <v>0</v>
      </c>
      <c r="P304" s="118"/>
    </row>
    <row r="305" spans="1:16" x14ac:dyDescent="0.25">
      <c r="A305" s="118" t="s">
        <v>274</v>
      </c>
      <c r="B305" s="118"/>
      <c r="C305" s="118">
        <v>61.963999999999999</v>
      </c>
      <c r="D305" s="118">
        <v>61.963999999999999</v>
      </c>
      <c r="E305" s="118"/>
      <c r="F305" s="118">
        <v>19.177900000000001</v>
      </c>
      <c r="G305" s="118"/>
      <c r="H305" s="118"/>
      <c r="I305" s="118">
        <v>8.1234999999999999</v>
      </c>
      <c r="J305" s="118"/>
      <c r="K305" s="118"/>
      <c r="L305" s="118">
        <v>1.4809000000000001</v>
      </c>
      <c r="M305" s="118"/>
      <c r="N305" s="118">
        <v>0</v>
      </c>
      <c r="O305" s="118">
        <v>0</v>
      </c>
      <c r="P305" s="118"/>
    </row>
    <row r="306" spans="1:16" x14ac:dyDescent="0.25">
      <c r="A306" s="118" t="s">
        <v>275</v>
      </c>
      <c r="B306" s="118"/>
      <c r="C306" s="118">
        <v>182.32339999999999</v>
      </c>
      <c r="D306" s="118">
        <v>182.32339999999999</v>
      </c>
      <c r="E306" s="118"/>
      <c r="F306" s="118">
        <v>56.429099999999998</v>
      </c>
      <c r="G306" s="118"/>
      <c r="H306" s="118"/>
      <c r="I306" s="118">
        <v>23.9026</v>
      </c>
      <c r="J306" s="118"/>
      <c r="K306" s="118"/>
      <c r="L306" s="118">
        <v>4.3574999999999999</v>
      </c>
      <c r="M306" s="118"/>
      <c r="N306" s="118">
        <v>0</v>
      </c>
      <c r="O306" s="118">
        <v>0</v>
      </c>
      <c r="P306" s="118"/>
    </row>
    <row r="307" spans="1:16" x14ac:dyDescent="0.25">
      <c r="A307" s="118" t="s">
        <v>276</v>
      </c>
      <c r="B307" s="118"/>
      <c r="C307" s="118"/>
      <c r="D307" s="118">
        <v>0</v>
      </c>
      <c r="E307" s="118"/>
      <c r="F307" s="118"/>
      <c r="G307" s="118"/>
      <c r="H307" s="118"/>
      <c r="I307" s="118">
        <v>0</v>
      </c>
      <c r="J307" s="118"/>
      <c r="K307" s="118"/>
      <c r="L307" s="118">
        <v>0</v>
      </c>
      <c r="M307" s="118"/>
      <c r="N307" s="118">
        <v>0</v>
      </c>
      <c r="O307" s="118">
        <v>0</v>
      </c>
      <c r="P307" s="118"/>
    </row>
    <row r="308" spans="1:16" x14ac:dyDescent="0.25">
      <c r="A308" s="118" t="s">
        <v>277</v>
      </c>
      <c r="B308" s="118"/>
      <c r="C308" s="118"/>
      <c r="D308" s="118">
        <v>0</v>
      </c>
      <c r="E308" s="118"/>
      <c r="F308" s="118"/>
      <c r="G308" s="118"/>
      <c r="H308" s="118"/>
      <c r="I308" s="118">
        <v>0</v>
      </c>
      <c r="J308" s="118"/>
      <c r="K308" s="118"/>
      <c r="L308" s="118">
        <v>0</v>
      </c>
      <c r="M308" s="118"/>
      <c r="N308" s="118">
        <v>0</v>
      </c>
      <c r="O308" s="118">
        <v>0</v>
      </c>
      <c r="P308" s="118"/>
    </row>
    <row r="309" spans="1:16" x14ac:dyDescent="0.25">
      <c r="A309" s="118" t="s">
        <v>278</v>
      </c>
      <c r="B309" s="118"/>
      <c r="C309" s="118"/>
      <c r="D309" s="118">
        <v>0</v>
      </c>
      <c r="E309" s="118"/>
      <c r="F309" s="118"/>
      <c r="G309" s="118"/>
      <c r="H309" s="118"/>
      <c r="I309" s="118">
        <v>0</v>
      </c>
      <c r="J309" s="118"/>
      <c r="K309" s="118"/>
      <c r="L309" s="118">
        <v>0</v>
      </c>
      <c r="M309" s="118"/>
      <c r="N309" s="118">
        <v>0</v>
      </c>
      <c r="O309" s="118">
        <v>0</v>
      </c>
      <c r="P309" s="118"/>
    </row>
    <row r="310" spans="1:16" x14ac:dyDescent="0.25">
      <c r="A310" s="118" t="s">
        <v>279</v>
      </c>
      <c r="B310" s="118"/>
      <c r="C310" s="118">
        <v>53.076700000000002</v>
      </c>
      <c r="D310" s="118">
        <v>53.076700000000002</v>
      </c>
      <c r="E310" s="118"/>
      <c r="F310" s="118">
        <v>16.427199999999999</v>
      </c>
      <c r="G310" s="118"/>
      <c r="H310" s="118"/>
      <c r="I310" s="118">
        <v>6.9584000000000001</v>
      </c>
      <c r="J310" s="118"/>
      <c r="K310" s="118"/>
      <c r="L310" s="118">
        <v>1.2685</v>
      </c>
      <c r="M310" s="118"/>
      <c r="N310" s="118">
        <v>0</v>
      </c>
      <c r="O310" s="118">
        <v>0</v>
      </c>
      <c r="P310" s="118"/>
    </row>
    <row r="311" spans="1:16" x14ac:dyDescent="0.25">
      <c r="A311" s="118" t="s">
        <v>537</v>
      </c>
      <c r="B311" s="118"/>
      <c r="C311" s="118"/>
      <c r="D311" s="118"/>
      <c r="E311" s="118"/>
      <c r="F311" s="118"/>
      <c r="G311" s="118"/>
      <c r="H311" s="118"/>
      <c r="I311" s="118">
        <v>0</v>
      </c>
      <c r="J311" s="118"/>
      <c r="K311" s="118"/>
      <c r="L311" s="118">
        <v>0</v>
      </c>
      <c r="M311" s="118"/>
      <c r="N311" s="118">
        <v>0</v>
      </c>
      <c r="O311" s="118">
        <v>0</v>
      </c>
      <c r="P311" s="118"/>
    </row>
    <row r="312" spans="1:16" x14ac:dyDescent="0.25">
      <c r="A312" s="118" t="s">
        <v>280</v>
      </c>
      <c r="B312" s="118"/>
      <c r="C312" s="118"/>
      <c r="D312" s="118">
        <v>0</v>
      </c>
      <c r="E312" s="118"/>
      <c r="F312" s="118"/>
      <c r="G312" s="118"/>
      <c r="H312" s="118"/>
      <c r="I312" s="118">
        <v>0</v>
      </c>
      <c r="J312" s="118"/>
      <c r="K312" s="118"/>
      <c r="L312" s="118">
        <v>0</v>
      </c>
      <c r="M312" s="118"/>
      <c r="N312" s="118">
        <v>0</v>
      </c>
      <c r="O312" s="118">
        <v>0</v>
      </c>
      <c r="P312" s="118"/>
    </row>
    <row r="313" spans="1:16" x14ac:dyDescent="0.25">
      <c r="A313" s="118" t="s">
        <v>281</v>
      </c>
      <c r="B313" s="118"/>
      <c r="C313" s="118"/>
      <c r="D313" s="118">
        <v>0</v>
      </c>
      <c r="E313" s="118">
        <v>0</v>
      </c>
      <c r="F313" s="118"/>
      <c r="G313" s="118"/>
      <c r="H313" s="118"/>
      <c r="I313" s="118">
        <v>0</v>
      </c>
      <c r="J313" s="118"/>
      <c r="K313" s="118"/>
      <c r="L313" s="118">
        <v>0</v>
      </c>
      <c r="M313" s="118"/>
      <c r="N313" s="118">
        <v>0</v>
      </c>
      <c r="O313" s="118">
        <v>0</v>
      </c>
      <c r="P313" s="118"/>
    </row>
    <row r="314" spans="1:16" x14ac:dyDescent="0.25">
      <c r="A314" s="118" t="s">
        <v>282</v>
      </c>
      <c r="B314" s="118"/>
      <c r="C314" s="118">
        <v>55.9542</v>
      </c>
      <c r="D314" s="118">
        <v>55.9542</v>
      </c>
      <c r="E314" s="118"/>
      <c r="F314" s="118">
        <v>17.317799999999998</v>
      </c>
      <c r="G314" s="118"/>
      <c r="H314" s="118"/>
      <c r="I314" s="118">
        <v>7.3356000000000003</v>
      </c>
      <c r="J314" s="118"/>
      <c r="K314" s="118"/>
      <c r="L314" s="118">
        <v>1.3372999999999999</v>
      </c>
      <c r="M314" s="118"/>
      <c r="N314" s="118">
        <v>0</v>
      </c>
      <c r="O314" s="118">
        <v>0</v>
      </c>
      <c r="P314" s="118"/>
    </row>
    <row r="315" spans="1:16" x14ac:dyDescent="0.25">
      <c r="A315" s="118" t="s">
        <v>283</v>
      </c>
      <c r="B315" s="118"/>
      <c r="C315" s="118">
        <v>26.488299999999999</v>
      </c>
      <c r="D315" s="118">
        <v>26.488299999999999</v>
      </c>
      <c r="E315" s="118"/>
      <c r="F315" s="118">
        <v>8.1981000000000002</v>
      </c>
      <c r="G315" s="118"/>
      <c r="H315" s="118"/>
      <c r="I315" s="118">
        <v>3.4725999999999999</v>
      </c>
      <c r="J315" s="118"/>
      <c r="K315" s="118"/>
      <c r="L315" s="118">
        <v>0.6331</v>
      </c>
      <c r="M315" s="118"/>
      <c r="N315" s="118">
        <v>0</v>
      </c>
      <c r="O315" s="118">
        <v>0</v>
      </c>
      <c r="P315" s="118"/>
    </row>
    <row r="316" spans="1:16" x14ac:dyDescent="0.25">
      <c r="A316" s="118" t="s">
        <v>284</v>
      </c>
      <c r="B316" s="118"/>
      <c r="C316" s="118"/>
      <c r="D316" s="118">
        <v>0</v>
      </c>
      <c r="E316" s="118"/>
      <c r="F316" s="118"/>
      <c r="G316" s="118"/>
      <c r="H316" s="118"/>
      <c r="I316" s="118">
        <v>0</v>
      </c>
      <c r="J316" s="118"/>
      <c r="K316" s="118"/>
      <c r="L316" s="118">
        <v>0</v>
      </c>
      <c r="M316" s="118"/>
      <c r="N316" s="118">
        <v>0</v>
      </c>
      <c r="O316" s="118">
        <v>0</v>
      </c>
      <c r="P316" s="118"/>
    </row>
    <row r="317" spans="1:16" x14ac:dyDescent="0.25">
      <c r="A317" s="118" t="s">
        <v>285</v>
      </c>
      <c r="B317" s="118"/>
      <c r="C317" s="118">
        <v>4.02E-2</v>
      </c>
      <c r="D317" s="118">
        <v>4.02E-2</v>
      </c>
      <c r="E317" s="118"/>
      <c r="F317" s="118">
        <v>1.24E-2</v>
      </c>
      <c r="G317" s="118"/>
      <c r="H317" s="118"/>
      <c r="I317" s="118">
        <v>5.3E-3</v>
      </c>
      <c r="J317" s="118"/>
      <c r="K317" s="118"/>
      <c r="L317" s="118">
        <v>1E-3</v>
      </c>
      <c r="M317" s="118"/>
      <c r="N317" s="118">
        <v>0</v>
      </c>
      <c r="O317" s="118">
        <v>0</v>
      </c>
      <c r="P317" s="118"/>
    </row>
    <row r="318" spans="1:16" x14ac:dyDescent="0.25">
      <c r="A318" s="118" t="s">
        <v>286</v>
      </c>
      <c r="B318" s="118"/>
      <c r="C318" s="118">
        <v>24.1724</v>
      </c>
      <c r="D318" s="118">
        <v>24.1724</v>
      </c>
      <c r="E318" s="118"/>
      <c r="F318" s="118">
        <v>7.4813999999999998</v>
      </c>
      <c r="G318" s="118"/>
      <c r="H318" s="118"/>
      <c r="I318" s="118">
        <v>3.169</v>
      </c>
      <c r="J318" s="118"/>
      <c r="K318" s="118"/>
      <c r="L318" s="118">
        <v>0.57769999999999999</v>
      </c>
      <c r="M318" s="118"/>
      <c r="N318" s="118">
        <v>0</v>
      </c>
      <c r="O318" s="118">
        <v>0</v>
      </c>
      <c r="P318" s="118"/>
    </row>
    <row r="319" spans="1:16" x14ac:dyDescent="0.25">
      <c r="A319" s="118" t="s">
        <v>287</v>
      </c>
      <c r="B319" s="118"/>
      <c r="C319" s="118"/>
      <c r="D319" s="118">
        <v>0</v>
      </c>
      <c r="E319" s="118"/>
      <c r="F319" s="118"/>
      <c r="G319" s="118"/>
      <c r="H319" s="118"/>
      <c r="I319" s="118">
        <v>0</v>
      </c>
      <c r="J319" s="118"/>
      <c r="K319" s="118"/>
      <c r="L319" s="118">
        <v>0</v>
      </c>
      <c r="M319" s="118"/>
      <c r="N319" s="118">
        <v>0</v>
      </c>
      <c r="O319" s="118">
        <v>0</v>
      </c>
      <c r="P319" s="118"/>
    </row>
    <row r="320" spans="1:16" x14ac:dyDescent="0.25">
      <c r="A320" s="118" t="s">
        <v>288</v>
      </c>
      <c r="B320" s="118"/>
      <c r="C320" s="118">
        <v>1.5455000000000001</v>
      </c>
      <c r="D320" s="118">
        <v>1.5455000000000001</v>
      </c>
      <c r="E320" s="118"/>
      <c r="F320" s="118">
        <v>0.4783</v>
      </c>
      <c r="G320" s="118"/>
      <c r="H320" s="118"/>
      <c r="I320" s="118">
        <v>0.2026</v>
      </c>
      <c r="J320" s="118"/>
      <c r="K320" s="118"/>
      <c r="L320" s="118">
        <v>3.6900000000000002E-2</v>
      </c>
      <c r="M320" s="118"/>
      <c r="N320" s="118">
        <v>0</v>
      </c>
      <c r="O320" s="118">
        <v>0</v>
      </c>
      <c r="P320" s="118"/>
    </row>
    <row r="321" spans="1:16" x14ac:dyDescent="0.25">
      <c r="A321" s="118" t="s">
        <v>289</v>
      </c>
      <c r="B321" s="118"/>
      <c r="C321" s="118"/>
      <c r="D321" s="118">
        <v>0</v>
      </c>
      <c r="E321" s="118"/>
      <c r="F321" s="118"/>
      <c r="G321" s="118"/>
      <c r="H321" s="118"/>
      <c r="I321" s="118">
        <v>0</v>
      </c>
      <c r="J321" s="118"/>
      <c r="K321" s="118"/>
      <c r="L321" s="118">
        <v>0</v>
      </c>
      <c r="M321" s="118"/>
      <c r="N321" s="118">
        <v>0</v>
      </c>
      <c r="O321" s="118">
        <v>0</v>
      </c>
      <c r="P321" s="118"/>
    </row>
    <row r="322" spans="1:16" x14ac:dyDescent="0.25">
      <c r="A322" s="118" t="s">
        <v>290</v>
      </c>
      <c r="B322" s="118"/>
      <c r="C322" s="118">
        <v>75.574700000000007</v>
      </c>
      <c r="D322" s="118">
        <v>75.574700000000007</v>
      </c>
      <c r="E322" s="118"/>
      <c r="F322" s="118">
        <v>23.3904</v>
      </c>
      <c r="G322" s="118"/>
      <c r="H322" s="118"/>
      <c r="I322" s="118">
        <v>9.9077999999999999</v>
      </c>
      <c r="J322" s="118"/>
      <c r="K322" s="118"/>
      <c r="L322" s="118">
        <v>1.8062</v>
      </c>
      <c r="M322" s="118"/>
      <c r="N322" s="118">
        <v>0</v>
      </c>
      <c r="O322" s="118">
        <v>0</v>
      </c>
      <c r="P322" s="118"/>
    </row>
    <row r="323" spans="1:16" x14ac:dyDescent="0.25">
      <c r="A323" s="118" t="s">
        <v>291</v>
      </c>
      <c r="B323" s="118"/>
      <c r="C323" s="118"/>
      <c r="D323" s="118">
        <v>0</v>
      </c>
      <c r="E323" s="118"/>
      <c r="F323" s="118"/>
      <c r="G323" s="118"/>
      <c r="H323" s="118"/>
      <c r="I323" s="118">
        <v>0</v>
      </c>
      <c r="J323" s="118"/>
      <c r="K323" s="118"/>
      <c r="L323" s="118">
        <v>0</v>
      </c>
      <c r="M323" s="118"/>
      <c r="N323" s="118">
        <v>0</v>
      </c>
      <c r="O323" s="118">
        <v>0</v>
      </c>
      <c r="P323" s="118"/>
    </row>
    <row r="324" spans="1:16" x14ac:dyDescent="0.25">
      <c r="A324" s="118" t="s">
        <v>292</v>
      </c>
      <c r="B324" s="118"/>
      <c r="C324" s="118"/>
      <c r="D324" s="118">
        <v>0</v>
      </c>
      <c r="E324" s="118"/>
      <c r="F324" s="118"/>
      <c r="G324" s="118"/>
      <c r="H324" s="118"/>
      <c r="I324" s="118">
        <v>0</v>
      </c>
      <c r="J324" s="118"/>
      <c r="K324" s="118"/>
      <c r="L324" s="118">
        <v>0</v>
      </c>
      <c r="M324" s="118"/>
      <c r="N324" s="118">
        <v>0</v>
      </c>
      <c r="O324" s="118">
        <v>0</v>
      </c>
      <c r="P324" s="118"/>
    </row>
    <row r="325" spans="1:16" x14ac:dyDescent="0.25">
      <c r="A325" s="118" t="s">
        <v>293</v>
      </c>
      <c r="B325" s="118"/>
      <c r="C325" s="118">
        <v>43.132300000000001</v>
      </c>
      <c r="D325" s="118">
        <v>43.132300000000001</v>
      </c>
      <c r="E325" s="118"/>
      <c r="F325" s="118">
        <v>13.349399999999999</v>
      </c>
      <c r="G325" s="118"/>
      <c r="H325" s="118"/>
      <c r="I325" s="118">
        <v>5.6546000000000003</v>
      </c>
      <c r="J325" s="118"/>
      <c r="K325" s="118"/>
      <c r="L325" s="118">
        <v>1.0308999999999999</v>
      </c>
      <c r="M325" s="118"/>
      <c r="N325" s="118">
        <v>0</v>
      </c>
      <c r="O325" s="118">
        <v>0</v>
      </c>
      <c r="P325" s="118"/>
    </row>
    <row r="326" spans="1:16" x14ac:dyDescent="0.25">
      <c r="A326" s="118" t="s">
        <v>294</v>
      </c>
      <c r="B326" s="118"/>
      <c r="C326" s="118">
        <v>40.3962</v>
      </c>
      <c r="D326" s="118">
        <v>40.3962</v>
      </c>
      <c r="E326" s="118"/>
      <c r="F326" s="118">
        <v>12.502599999999999</v>
      </c>
      <c r="G326" s="118"/>
      <c r="H326" s="118"/>
      <c r="I326" s="118">
        <v>5.2958999999999996</v>
      </c>
      <c r="J326" s="118"/>
      <c r="K326" s="118"/>
      <c r="L326" s="118">
        <v>0.96550000000000002</v>
      </c>
      <c r="M326" s="118"/>
      <c r="N326" s="118">
        <v>0</v>
      </c>
      <c r="O326" s="118">
        <v>0</v>
      </c>
      <c r="P326" s="118"/>
    </row>
    <row r="327" spans="1:16" x14ac:dyDescent="0.25">
      <c r="A327" s="118" t="s">
        <v>295</v>
      </c>
      <c r="B327" s="118"/>
      <c r="C327" s="118">
        <v>11.9551</v>
      </c>
      <c r="D327" s="118">
        <v>11.9551</v>
      </c>
      <c r="E327" s="118">
        <v>0</v>
      </c>
      <c r="F327" s="118">
        <v>3.7000999999999999</v>
      </c>
      <c r="G327" s="118"/>
      <c r="H327" s="118"/>
      <c r="I327" s="118">
        <v>1.5672999999999999</v>
      </c>
      <c r="J327" s="118"/>
      <c r="K327" s="118"/>
      <c r="L327" s="118">
        <v>0.28570000000000001</v>
      </c>
      <c r="M327" s="118"/>
      <c r="N327" s="118">
        <v>0</v>
      </c>
      <c r="O327" s="118">
        <v>0</v>
      </c>
      <c r="P327" s="118"/>
    </row>
    <row r="328" spans="1:16" x14ac:dyDescent="0.25">
      <c r="A328" s="118" t="s">
        <v>296</v>
      </c>
      <c r="B328" s="118"/>
      <c r="C328" s="118"/>
      <c r="D328" s="118">
        <v>0</v>
      </c>
      <c r="E328" s="118"/>
      <c r="F328" s="118"/>
      <c r="G328" s="118"/>
      <c r="H328" s="118"/>
      <c r="I328" s="118">
        <v>0</v>
      </c>
      <c r="J328" s="118"/>
      <c r="K328" s="118"/>
      <c r="L328" s="118">
        <v>0</v>
      </c>
      <c r="M328" s="118"/>
      <c r="N328" s="118">
        <v>0</v>
      </c>
      <c r="O328" s="118">
        <v>0</v>
      </c>
      <c r="P328" s="118"/>
    </row>
    <row r="329" spans="1:16" x14ac:dyDescent="0.25">
      <c r="A329" s="118" t="s">
        <v>297</v>
      </c>
      <c r="B329" s="118"/>
      <c r="C329" s="118">
        <v>36.3611</v>
      </c>
      <c r="D329" s="118">
        <v>36.3611</v>
      </c>
      <c r="E329" s="118"/>
      <c r="F329" s="118">
        <v>11.2538</v>
      </c>
      <c r="G329" s="118"/>
      <c r="H329" s="118"/>
      <c r="I329" s="118">
        <v>4.7668999999999997</v>
      </c>
      <c r="J329" s="118"/>
      <c r="K329" s="118"/>
      <c r="L329" s="118">
        <v>0.86899999999999999</v>
      </c>
      <c r="M329" s="118"/>
      <c r="N329" s="118">
        <v>0</v>
      </c>
      <c r="O329" s="118">
        <v>0</v>
      </c>
      <c r="P329" s="118"/>
    </row>
    <row r="330" spans="1:16" x14ac:dyDescent="0.25">
      <c r="A330" s="118" t="s">
        <v>538</v>
      </c>
      <c r="B330" s="118"/>
      <c r="C330" s="118">
        <v>9.3399999999999997E-2</v>
      </c>
      <c r="D330" s="118"/>
      <c r="E330" s="118"/>
      <c r="F330" s="118">
        <v>2.8899999999999999E-2</v>
      </c>
      <c r="G330" s="118"/>
      <c r="H330" s="118"/>
      <c r="I330" s="118">
        <v>0</v>
      </c>
      <c r="J330" s="118"/>
      <c r="K330" s="118"/>
      <c r="L330" s="118">
        <v>0</v>
      </c>
      <c r="M330" s="118"/>
      <c r="N330" s="118">
        <v>0</v>
      </c>
      <c r="O330" s="118">
        <v>0</v>
      </c>
      <c r="P330" s="118"/>
    </row>
    <row r="331" spans="1:16" x14ac:dyDescent="0.25">
      <c r="A331" s="118" t="s">
        <v>539</v>
      </c>
      <c r="B331" s="118"/>
      <c r="C331" s="118"/>
      <c r="D331" s="118"/>
      <c r="E331" s="118"/>
      <c r="F331" s="118"/>
      <c r="G331" s="118"/>
      <c r="H331" s="118"/>
      <c r="I331" s="118">
        <v>0</v>
      </c>
      <c r="J331" s="118"/>
      <c r="K331" s="118"/>
      <c r="L331" s="118">
        <v>0</v>
      </c>
      <c r="M331" s="118"/>
      <c r="N331" s="118">
        <v>0</v>
      </c>
      <c r="O331" s="118">
        <v>0</v>
      </c>
      <c r="P331" s="118"/>
    </row>
    <row r="332" spans="1:16" x14ac:dyDescent="0.25">
      <c r="A332" s="118" t="s">
        <v>298</v>
      </c>
      <c r="B332" s="118"/>
      <c r="C332" s="118">
        <v>25.760999999999999</v>
      </c>
      <c r="D332" s="118">
        <v>25.760999999999999</v>
      </c>
      <c r="E332" s="118"/>
      <c r="F332" s="118">
        <v>7.9729999999999999</v>
      </c>
      <c r="G332" s="118"/>
      <c r="H332" s="118"/>
      <c r="I332" s="118">
        <v>3.3773</v>
      </c>
      <c r="J332" s="118"/>
      <c r="K332" s="118"/>
      <c r="L332" s="118">
        <v>0.61570000000000003</v>
      </c>
      <c r="M332" s="118"/>
      <c r="N332" s="118">
        <v>0</v>
      </c>
      <c r="O332" s="118">
        <v>0</v>
      </c>
      <c r="P332" s="118"/>
    </row>
    <row r="333" spans="1:16" x14ac:dyDescent="0.25">
      <c r="A333" s="118" t="s">
        <v>299</v>
      </c>
      <c r="B333" s="118"/>
      <c r="C333" s="118"/>
      <c r="D333" s="118">
        <v>0</v>
      </c>
      <c r="E333" s="118"/>
      <c r="F333" s="118"/>
      <c r="G333" s="118"/>
      <c r="H333" s="118"/>
      <c r="I333" s="118">
        <v>0</v>
      </c>
      <c r="J333" s="118"/>
      <c r="K333" s="118"/>
      <c r="L333" s="118">
        <v>0</v>
      </c>
      <c r="M333" s="118"/>
      <c r="N333" s="118">
        <v>0</v>
      </c>
      <c r="O333" s="118">
        <v>0</v>
      </c>
      <c r="P333" s="118"/>
    </row>
    <row r="334" spans="1:16" x14ac:dyDescent="0.25">
      <c r="A334" s="118" t="s">
        <v>540</v>
      </c>
      <c r="B334" s="118"/>
      <c r="C334" s="118"/>
      <c r="D334" s="118"/>
      <c r="E334" s="118"/>
      <c r="F334" s="118"/>
      <c r="G334" s="118"/>
      <c r="H334" s="118"/>
      <c r="I334" s="118">
        <v>0</v>
      </c>
      <c r="J334" s="118"/>
      <c r="K334" s="118"/>
      <c r="L334" s="118">
        <v>0</v>
      </c>
      <c r="M334" s="118"/>
      <c r="N334" s="118">
        <v>0</v>
      </c>
      <c r="O334" s="118">
        <v>0</v>
      </c>
      <c r="P334" s="118"/>
    </row>
    <row r="335" spans="1:16" x14ac:dyDescent="0.25">
      <c r="A335" s="118" t="s">
        <v>541</v>
      </c>
      <c r="B335" s="118"/>
      <c r="C335" s="118"/>
      <c r="D335" s="118"/>
      <c r="E335" s="118"/>
      <c r="F335" s="118"/>
      <c r="G335" s="118"/>
      <c r="H335" s="118"/>
      <c r="I335" s="118">
        <v>0</v>
      </c>
      <c r="J335" s="118"/>
      <c r="K335" s="118"/>
      <c r="L335" s="118">
        <v>0</v>
      </c>
      <c r="M335" s="118"/>
      <c r="N335" s="118">
        <v>0</v>
      </c>
      <c r="O335" s="118">
        <v>0</v>
      </c>
      <c r="P335" s="118"/>
    </row>
    <row r="336" spans="1:16" x14ac:dyDescent="0.25">
      <c r="A336" s="118" t="s">
        <v>300</v>
      </c>
      <c r="B336" s="118"/>
      <c r="C336" s="118">
        <v>17.6706</v>
      </c>
      <c r="D336" s="118">
        <v>17.6706</v>
      </c>
      <c r="E336" s="118"/>
      <c r="F336" s="118">
        <v>5.4691000000000001</v>
      </c>
      <c r="G336" s="118"/>
      <c r="H336" s="118"/>
      <c r="I336" s="118">
        <v>2.3166000000000002</v>
      </c>
      <c r="J336" s="118"/>
      <c r="K336" s="118"/>
      <c r="L336" s="118">
        <v>0.42230000000000001</v>
      </c>
      <c r="M336" s="118"/>
      <c r="N336" s="118">
        <v>0</v>
      </c>
      <c r="O336" s="118">
        <v>0</v>
      </c>
      <c r="P336" s="118"/>
    </row>
    <row r="337" spans="1:16" x14ac:dyDescent="0.25">
      <c r="A337" s="118" t="s">
        <v>542</v>
      </c>
      <c r="B337" s="118"/>
      <c r="C337" s="118"/>
      <c r="D337" s="118"/>
      <c r="E337" s="118"/>
      <c r="F337" s="118"/>
      <c r="G337" s="118"/>
      <c r="H337" s="118"/>
      <c r="I337" s="118">
        <v>0</v>
      </c>
      <c r="J337" s="118"/>
      <c r="K337" s="118"/>
      <c r="L337" s="118">
        <v>0</v>
      </c>
      <c r="M337" s="118"/>
      <c r="N337" s="118">
        <v>0</v>
      </c>
      <c r="O337" s="118">
        <v>0</v>
      </c>
      <c r="P337" s="118"/>
    </row>
    <row r="338" spans="1:16" x14ac:dyDescent="0.25">
      <c r="A338" s="118" t="s">
        <v>301</v>
      </c>
      <c r="B338" s="118"/>
      <c r="C338" s="118"/>
      <c r="D338" s="118">
        <v>0</v>
      </c>
      <c r="E338" s="118"/>
      <c r="F338" s="118"/>
      <c r="G338" s="118"/>
      <c r="H338" s="118"/>
      <c r="I338" s="118">
        <v>0</v>
      </c>
      <c r="J338" s="118"/>
      <c r="K338" s="118"/>
      <c r="L338" s="118">
        <v>0</v>
      </c>
      <c r="M338" s="118"/>
      <c r="N338" s="118">
        <v>0</v>
      </c>
      <c r="O338" s="118">
        <v>0</v>
      </c>
      <c r="P338" s="118"/>
    </row>
    <row r="339" spans="1:16" x14ac:dyDescent="0.25">
      <c r="A339" s="118" t="s">
        <v>302</v>
      </c>
      <c r="B339" s="118"/>
      <c r="C339" s="118"/>
      <c r="D339" s="118">
        <v>0</v>
      </c>
      <c r="E339" s="118"/>
      <c r="F339" s="118"/>
      <c r="G339" s="118"/>
      <c r="H339" s="118"/>
      <c r="I339" s="118">
        <v>0</v>
      </c>
      <c r="J339" s="118"/>
      <c r="K339" s="118"/>
      <c r="L339" s="118">
        <v>0</v>
      </c>
      <c r="M339" s="118"/>
      <c r="N339" s="118">
        <v>0</v>
      </c>
      <c r="O339" s="118">
        <v>0</v>
      </c>
      <c r="P339" s="118"/>
    </row>
    <row r="340" spans="1:16" x14ac:dyDescent="0.25">
      <c r="A340" s="118" t="s">
        <v>303</v>
      </c>
      <c r="B340" s="118"/>
      <c r="C340" s="118"/>
      <c r="D340" s="118">
        <v>0</v>
      </c>
      <c r="E340" s="118"/>
      <c r="F340" s="118"/>
      <c r="G340" s="118"/>
      <c r="H340" s="118"/>
      <c r="I340" s="118">
        <v>0</v>
      </c>
      <c r="J340" s="118"/>
      <c r="K340" s="118"/>
      <c r="L340" s="118">
        <v>0</v>
      </c>
      <c r="M340" s="118"/>
      <c r="N340" s="118">
        <v>0</v>
      </c>
      <c r="O340" s="118">
        <v>0</v>
      </c>
      <c r="P340" s="118"/>
    </row>
    <row r="341" spans="1:16" x14ac:dyDescent="0.25">
      <c r="A341" s="118" t="s">
        <v>304</v>
      </c>
      <c r="B341" s="118"/>
      <c r="C341" s="118">
        <v>24.823</v>
      </c>
      <c r="D341" s="118">
        <v>24.823</v>
      </c>
      <c r="E341" s="118"/>
      <c r="F341" s="118">
        <v>7.6826999999999996</v>
      </c>
      <c r="G341" s="118"/>
      <c r="H341" s="118"/>
      <c r="I341" s="118">
        <v>3.2543000000000002</v>
      </c>
      <c r="J341" s="118"/>
      <c r="K341" s="118"/>
      <c r="L341" s="118">
        <v>0.59330000000000005</v>
      </c>
      <c r="M341" s="118"/>
      <c r="N341" s="118">
        <v>0</v>
      </c>
      <c r="O341" s="118">
        <v>0</v>
      </c>
      <c r="P341" s="118"/>
    </row>
    <row r="342" spans="1:16" x14ac:dyDescent="0.25">
      <c r="A342" s="118" t="s">
        <v>305</v>
      </c>
      <c r="B342" s="118"/>
      <c r="C342" s="118">
        <v>41.870100000000001</v>
      </c>
      <c r="D342" s="118">
        <v>41.870100000000001</v>
      </c>
      <c r="E342" s="118">
        <v>0</v>
      </c>
      <c r="F342" s="118">
        <v>12.9588</v>
      </c>
      <c r="G342" s="118"/>
      <c r="H342" s="118"/>
      <c r="I342" s="118">
        <v>5.4892000000000003</v>
      </c>
      <c r="J342" s="118"/>
      <c r="K342" s="118"/>
      <c r="L342" s="118">
        <v>1.0006999999999999</v>
      </c>
      <c r="M342" s="118"/>
      <c r="N342" s="118">
        <v>0</v>
      </c>
      <c r="O342" s="118">
        <v>0</v>
      </c>
      <c r="P342" s="118"/>
    </row>
    <row r="343" spans="1:16" x14ac:dyDescent="0.25">
      <c r="A343" s="118" t="s">
        <v>306</v>
      </c>
      <c r="B343" s="118"/>
      <c r="C343" s="118"/>
      <c r="D343" s="118">
        <v>0</v>
      </c>
      <c r="E343" s="118"/>
      <c r="F343" s="118"/>
      <c r="G343" s="118"/>
      <c r="H343" s="118"/>
      <c r="I343" s="118">
        <v>0</v>
      </c>
      <c r="J343" s="118"/>
      <c r="K343" s="118"/>
      <c r="L343" s="118">
        <v>0</v>
      </c>
      <c r="M343" s="118"/>
      <c r="N343" s="118">
        <v>0</v>
      </c>
      <c r="O343" s="118">
        <v>0</v>
      </c>
      <c r="P343" s="118"/>
    </row>
    <row r="344" spans="1:16" x14ac:dyDescent="0.25">
      <c r="A344" s="118" t="s">
        <v>307</v>
      </c>
      <c r="B344" s="118"/>
      <c r="C344" s="118"/>
      <c r="D344" s="118">
        <v>0</v>
      </c>
      <c r="E344" s="118"/>
      <c r="F344" s="118"/>
      <c r="G344" s="118"/>
      <c r="H344" s="118"/>
      <c r="I344" s="118">
        <v>0</v>
      </c>
      <c r="J344" s="118"/>
      <c r="K344" s="118"/>
      <c r="L344" s="118">
        <v>0</v>
      </c>
      <c r="M344" s="118"/>
      <c r="N344" s="118">
        <v>0</v>
      </c>
      <c r="O344" s="118">
        <v>0</v>
      </c>
      <c r="P344" s="118"/>
    </row>
    <row r="345" spans="1:16" x14ac:dyDescent="0.25">
      <c r="A345" s="118" t="s">
        <v>308</v>
      </c>
      <c r="B345" s="118"/>
      <c r="C345" s="118">
        <v>28.2988</v>
      </c>
      <c r="D345" s="118">
        <v>28.2988</v>
      </c>
      <c r="E345" s="118">
        <v>0</v>
      </c>
      <c r="F345" s="118">
        <v>8.7584999999999997</v>
      </c>
      <c r="G345" s="118"/>
      <c r="H345" s="118"/>
      <c r="I345" s="118">
        <v>3.71</v>
      </c>
      <c r="J345" s="118"/>
      <c r="K345" s="118"/>
      <c r="L345" s="118">
        <v>0.67630000000000001</v>
      </c>
      <c r="M345" s="118"/>
      <c r="N345" s="118">
        <v>0</v>
      </c>
      <c r="O345" s="118">
        <v>0</v>
      </c>
      <c r="P345" s="118"/>
    </row>
    <row r="346" spans="1:16" x14ac:dyDescent="0.25">
      <c r="A346" s="118" t="s">
        <v>309</v>
      </c>
      <c r="B346" s="118"/>
      <c r="C346" s="118"/>
      <c r="D346" s="118">
        <v>0</v>
      </c>
      <c r="E346" s="118">
        <v>0</v>
      </c>
      <c r="F346" s="118"/>
      <c r="G346" s="118"/>
      <c r="H346" s="118"/>
      <c r="I346" s="118">
        <v>0</v>
      </c>
      <c r="J346" s="118"/>
      <c r="K346" s="118"/>
      <c r="L346" s="118">
        <v>0</v>
      </c>
      <c r="M346" s="118"/>
      <c r="N346" s="118">
        <v>0</v>
      </c>
      <c r="O346" s="118">
        <v>0</v>
      </c>
      <c r="P346" s="118"/>
    </row>
    <row r="347" spans="1:16" x14ac:dyDescent="0.25">
      <c r="A347" s="118" t="s">
        <v>310</v>
      </c>
      <c r="B347" s="118"/>
      <c r="C347" s="118"/>
      <c r="D347" s="118">
        <v>0</v>
      </c>
      <c r="E347" s="118">
        <v>0</v>
      </c>
      <c r="F347" s="118"/>
      <c r="G347" s="118"/>
      <c r="H347" s="118"/>
      <c r="I347" s="118">
        <v>0</v>
      </c>
      <c r="J347" s="118"/>
      <c r="K347" s="118"/>
      <c r="L347" s="118">
        <v>0</v>
      </c>
      <c r="M347" s="118"/>
      <c r="N347" s="118">
        <v>0</v>
      </c>
      <c r="O347" s="118">
        <v>0</v>
      </c>
      <c r="P347" s="118"/>
    </row>
    <row r="348" spans="1:16" x14ac:dyDescent="0.25">
      <c r="A348" s="118" t="s">
        <v>311</v>
      </c>
      <c r="B348" s="118"/>
      <c r="C348" s="118">
        <v>42.856699999999996</v>
      </c>
      <c r="D348" s="118">
        <v>42.856699999999996</v>
      </c>
      <c r="E348" s="118"/>
      <c r="F348" s="118">
        <v>13.264099999999999</v>
      </c>
      <c r="G348" s="118"/>
      <c r="H348" s="118"/>
      <c r="I348" s="118">
        <v>5.6185</v>
      </c>
      <c r="J348" s="118"/>
      <c r="K348" s="118"/>
      <c r="L348" s="118">
        <v>1.0243</v>
      </c>
      <c r="M348" s="118"/>
      <c r="N348" s="118">
        <v>0</v>
      </c>
      <c r="O348" s="118">
        <v>0</v>
      </c>
      <c r="P348" s="118"/>
    </row>
    <row r="349" spans="1:16" x14ac:dyDescent="0.25">
      <c r="A349" s="118" t="s">
        <v>312</v>
      </c>
      <c r="B349" s="118"/>
      <c r="C349" s="118">
        <v>25.221499999999999</v>
      </c>
      <c r="D349" s="118">
        <v>25.221499999999999</v>
      </c>
      <c r="E349" s="118"/>
      <c r="F349" s="118">
        <v>7.8060999999999998</v>
      </c>
      <c r="G349" s="118"/>
      <c r="H349" s="118"/>
      <c r="I349" s="118">
        <v>3.3065000000000002</v>
      </c>
      <c r="J349" s="118"/>
      <c r="K349" s="118"/>
      <c r="L349" s="118">
        <v>0.6028</v>
      </c>
      <c r="M349" s="118"/>
      <c r="N349" s="118">
        <v>0</v>
      </c>
      <c r="O349" s="118">
        <v>0</v>
      </c>
      <c r="P349" s="118"/>
    </row>
    <row r="350" spans="1:16" x14ac:dyDescent="0.25">
      <c r="A350" s="118" t="s">
        <v>543</v>
      </c>
      <c r="B350" s="118"/>
      <c r="C350" s="118"/>
      <c r="D350" s="118"/>
      <c r="E350" s="118"/>
      <c r="F350" s="118"/>
      <c r="G350" s="118"/>
      <c r="H350" s="118"/>
      <c r="I350" s="118">
        <v>0</v>
      </c>
      <c r="J350" s="118"/>
      <c r="K350" s="118"/>
      <c r="L350" s="118">
        <v>0</v>
      </c>
      <c r="M350" s="118"/>
      <c r="N350" s="118">
        <v>0</v>
      </c>
      <c r="O350" s="118">
        <v>0</v>
      </c>
      <c r="P350" s="118"/>
    </row>
    <row r="351" spans="1:16" x14ac:dyDescent="0.25">
      <c r="A351" s="118" t="s">
        <v>313</v>
      </c>
      <c r="B351" s="118"/>
      <c r="C351" s="118">
        <v>48.440100000000001</v>
      </c>
      <c r="D351" s="118">
        <v>48.440100000000001</v>
      </c>
      <c r="E351" s="118"/>
      <c r="F351" s="118">
        <v>14.9922</v>
      </c>
      <c r="G351" s="118"/>
      <c r="H351" s="118"/>
      <c r="I351" s="118">
        <v>6.3505000000000003</v>
      </c>
      <c r="J351" s="118"/>
      <c r="K351" s="118"/>
      <c r="L351" s="118">
        <v>1.1577</v>
      </c>
      <c r="M351" s="118"/>
      <c r="N351" s="118">
        <v>0</v>
      </c>
      <c r="O351" s="118">
        <v>0</v>
      </c>
      <c r="P351" s="118"/>
    </row>
    <row r="352" spans="1:16" x14ac:dyDescent="0.25">
      <c r="A352" s="118" t="s">
        <v>314</v>
      </c>
      <c r="B352" s="118"/>
      <c r="C352" s="118">
        <v>186.89109999999999</v>
      </c>
      <c r="D352" s="118">
        <v>186.89109999999999</v>
      </c>
      <c r="E352" s="118"/>
      <c r="F352" s="118">
        <v>57.842799999999997</v>
      </c>
      <c r="G352" s="118"/>
      <c r="H352" s="118"/>
      <c r="I352" s="118">
        <v>24.5014</v>
      </c>
      <c r="J352" s="118"/>
      <c r="K352" s="118"/>
      <c r="L352" s="118">
        <v>4.4667000000000003</v>
      </c>
      <c r="M352" s="118"/>
      <c r="N352" s="118">
        <v>0</v>
      </c>
      <c r="O352" s="118">
        <v>0</v>
      </c>
      <c r="P352" s="118"/>
    </row>
    <row r="353" spans="1:16" x14ac:dyDescent="0.25">
      <c r="A353" s="118" t="s">
        <v>315</v>
      </c>
      <c r="B353" s="118"/>
      <c r="C353" s="118"/>
      <c r="D353" s="118">
        <v>0</v>
      </c>
      <c r="E353" s="118"/>
      <c r="F353" s="118"/>
      <c r="G353" s="118"/>
      <c r="H353" s="118"/>
      <c r="I353" s="118">
        <v>0</v>
      </c>
      <c r="J353" s="118"/>
      <c r="K353" s="118"/>
      <c r="L353" s="118">
        <v>0</v>
      </c>
      <c r="M353" s="118"/>
      <c r="N353" s="118">
        <v>0</v>
      </c>
      <c r="O353" s="118">
        <v>0</v>
      </c>
      <c r="P353" s="118"/>
    </row>
    <row r="354" spans="1:16" x14ac:dyDescent="0.25">
      <c r="A354" s="118" t="s">
        <v>316</v>
      </c>
      <c r="B354" s="118"/>
      <c r="C354" s="118"/>
      <c r="D354" s="118">
        <v>0</v>
      </c>
      <c r="E354" s="118"/>
      <c r="F354" s="118"/>
      <c r="G354" s="118"/>
      <c r="H354" s="118"/>
      <c r="I354" s="118">
        <v>0</v>
      </c>
      <c r="J354" s="118"/>
      <c r="K354" s="118"/>
      <c r="L354" s="118">
        <v>0</v>
      </c>
      <c r="M354" s="118"/>
      <c r="N354" s="118">
        <v>0</v>
      </c>
      <c r="O354" s="118">
        <v>0</v>
      </c>
      <c r="P354" s="118"/>
    </row>
    <row r="355" spans="1:16" x14ac:dyDescent="0.25">
      <c r="A355" s="118" t="s">
        <v>317</v>
      </c>
      <c r="B355" s="118"/>
      <c r="C355" s="118"/>
      <c r="D355" s="118">
        <v>0</v>
      </c>
      <c r="E355" s="118"/>
      <c r="F355" s="118"/>
      <c r="G355" s="118"/>
      <c r="H355" s="118"/>
      <c r="I355" s="118">
        <v>0</v>
      </c>
      <c r="J355" s="118"/>
      <c r="K355" s="118"/>
      <c r="L355" s="118">
        <v>0</v>
      </c>
      <c r="M355" s="118"/>
      <c r="N355" s="118">
        <v>0</v>
      </c>
      <c r="O355" s="118">
        <v>0</v>
      </c>
      <c r="P355" s="118"/>
    </row>
    <row r="356" spans="1:16" x14ac:dyDescent="0.25">
      <c r="A356" s="118" t="s">
        <v>318</v>
      </c>
      <c r="B356" s="118"/>
      <c r="C356" s="118"/>
      <c r="D356" s="118">
        <v>0</v>
      </c>
      <c r="E356" s="118"/>
      <c r="F356" s="118"/>
      <c r="G356" s="118"/>
      <c r="H356" s="118"/>
      <c r="I356" s="118">
        <v>0</v>
      </c>
      <c r="J356" s="118"/>
      <c r="K356" s="118"/>
      <c r="L356" s="118">
        <v>0</v>
      </c>
      <c r="M356" s="118"/>
      <c r="N356" s="118">
        <v>0</v>
      </c>
      <c r="O356" s="118">
        <v>0</v>
      </c>
      <c r="P356" s="118"/>
    </row>
    <row r="357" spans="1:16" x14ac:dyDescent="0.25">
      <c r="A357" s="118" t="s">
        <v>319</v>
      </c>
      <c r="B357" s="118"/>
      <c r="C357" s="118"/>
      <c r="D357" s="118">
        <v>0</v>
      </c>
      <c r="E357" s="118"/>
      <c r="F357" s="118"/>
      <c r="G357" s="118"/>
      <c r="H357" s="118"/>
      <c r="I357" s="118">
        <v>0</v>
      </c>
      <c r="J357" s="118"/>
      <c r="K357" s="118"/>
      <c r="L357" s="118">
        <v>0</v>
      </c>
      <c r="M357" s="118"/>
      <c r="N357" s="118">
        <v>0</v>
      </c>
      <c r="O357" s="118">
        <v>0</v>
      </c>
      <c r="P357" s="118"/>
    </row>
    <row r="358" spans="1:16" x14ac:dyDescent="0.25">
      <c r="A358" s="118" t="s">
        <v>320</v>
      </c>
      <c r="B358" s="118"/>
      <c r="C358" s="118">
        <v>44.381900000000002</v>
      </c>
      <c r="D358" s="118">
        <v>44.381900000000002</v>
      </c>
      <c r="E358" s="118"/>
      <c r="F358" s="118">
        <v>13.7362</v>
      </c>
      <c r="G358" s="118"/>
      <c r="H358" s="118"/>
      <c r="I358" s="118">
        <v>5.8185000000000002</v>
      </c>
      <c r="J358" s="118"/>
      <c r="K358" s="118"/>
      <c r="L358" s="118">
        <v>1.0607</v>
      </c>
      <c r="M358" s="118"/>
      <c r="N358" s="118">
        <v>0</v>
      </c>
      <c r="O358" s="118">
        <v>0</v>
      </c>
      <c r="P358" s="118"/>
    </row>
    <row r="359" spans="1:16" x14ac:dyDescent="0.25">
      <c r="A359" s="118" t="s">
        <v>321</v>
      </c>
      <c r="B359" s="118"/>
      <c r="C359" s="118"/>
      <c r="D359" s="118">
        <v>0</v>
      </c>
      <c r="E359" s="118"/>
      <c r="F359" s="118"/>
      <c r="G359" s="118"/>
      <c r="H359" s="118"/>
      <c r="I359" s="118">
        <v>0</v>
      </c>
      <c r="J359" s="118"/>
      <c r="K359" s="118"/>
      <c r="L359" s="118">
        <v>0</v>
      </c>
      <c r="M359" s="118"/>
      <c r="N359" s="118">
        <v>0</v>
      </c>
      <c r="O359" s="118">
        <v>0</v>
      </c>
      <c r="P359" s="118"/>
    </row>
    <row r="360" spans="1:16" x14ac:dyDescent="0.25">
      <c r="A360" s="118" t="s">
        <v>322</v>
      </c>
      <c r="B360" s="118"/>
      <c r="C360" s="118"/>
      <c r="D360" s="118">
        <v>0</v>
      </c>
      <c r="E360" s="118"/>
      <c r="F360" s="118"/>
      <c r="G360" s="118"/>
      <c r="H360" s="118"/>
      <c r="I360" s="118">
        <v>0</v>
      </c>
      <c r="J360" s="118"/>
      <c r="K360" s="118"/>
      <c r="L360" s="118">
        <v>0</v>
      </c>
      <c r="M360" s="118"/>
      <c r="N360" s="118">
        <v>0</v>
      </c>
      <c r="O360" s="118">
        <v>0</v>
      </c>
      <c r="P360" s="118"/>
    </row>
    <row r="361" spans="1:16" x14ac:dyDescent="0.25">
      <c r="A361" s="118" t="s">
        <v>323</v>
      </c>
      <c r="B361" s="118"/>
      <c r="C361" s="118">
        <v>9.7059999999999995</v>
      </c>
      <c r="D361" s="118">
        <v>9.7059999999999995</v>
      </c>
      <c r="E361" s="118"/>
      <c r="F361" s="118">
        <v>3.004</v>
      </c>
      <c r="G361" s="118"/>
      <c r="H361" s="118"/>
      <c r="I361" s="118">
        <v>1.2725</v>
      </c>
      <c r="J361" s="118"/>
      <c r="K361" s="118"/>
      <c r="L361" s="118">
        <v>0.23200000000000001</v>
      </c>
      <c r="M361" s="118"/>
      <c r="N361" s="118">
        <v>0</v>
      </c>
      <c r="O361" s="118">
        <v>0</v>
      </c>
      <c r="P361" s="118"/>
    </row>
    <row r="362" spans="1:16" x14ac:dyDescent="0.25">
      <c r="A362" s="118" t="s">
        <v>324</v>
      </c>
      <c r="B362" s="118"/>
      <c r="C362" s="118">
        <v>7.8090000000000002</v>
      </c>
      <c r="D362" s="118">
        <v>7.8090000000000002</v>
      </c>
      <c r="E362" s="118"/>
      <c r="F362" s="118">
        <v>2.4169</v>
      </c>
      <c r="G362" s="118"/>
      <c r="H362" s="118"/>
      <c r="I362" s="118">
        <v>1.0238</v>
      </c>
      <c r="J362" s="118"/>
      <c r="K362" s="118"/>
      <c r="L362" s="118">
        <v>0.18659999999999999</v>
      </c>
      <c r="M362" s="118"/>
      <c r="N362" s="118">
        <v>0</v>
      </c>
      <c r="O362" s="118">
        <v>0</v>
      </c>
      <c r="P362" s="118"/>
    </row>
    <row r="363" spans="1:16" x14ac:dyDescent="0.25">
      <c r="A363" s="118" t="s">
        <v>325</v>
      </c>
      <c r="B363" s="118"/>
      <c r="C363" s="118">
        <v>9.6862999999999992</v>
      </c>
      <c r="D363" s="118">
        <v>9.6862999999999992</v>
      </c>
      <c r="E363" s="118"/>
      <c r="F363" s="118">
        <v>2.9979</v>
      </c>
      <c r="G363" s="118"/>
      <c r="H363" s="118"/>
      <c r="I363" s="118">
        <v>1.2699</v>
      </c>
      <c r="J363" s="118"/>
      <c r="K363" s="118"/>
      <c r="L363" s="118">
        <v>0.23150000000000001</v>
      </c>
      <c r="M363" s="118"/>
      <c r="N363" s="118">
        <v>0</v>
      </c>
      <c r="O363" s="118">
        <v>0</v>
      </c>
      <c r="P363" s="118"/>
    </row>
    <row r="364" spans="1:16" x14ac:dyDescent="0.25">
      <c r="A364" s="118" t="s">
        <v>326</v>
      </c>
      <c r="B364" s="118"/>
      <c r="C364" s="118"/>
      <c r="D364" s="118">
        <v>0</v>
      </c>
      <c r="E364" s="118"/>
      <c r="F364" s="118"/>
      <c r="G364" s="118"/>
      <c r="H364" s="118"/>
      <c r="I364" s="118">
        <v>0</v>
      </c>
      <c r="J364" s="118"/>
      <c r="K364" s="118"/>
      <c r="L364" s="118">
        <v>0</v>
      </c>
      <c r="M364" s="118"/>
      <c r="N364" s="118">
        <v>0</v>
      </c>
      <c r="O364" s="118">
        <v>0</v>
      </c>
      <c r="P364" s="118"/>
    </row>
    <row r="365" spans="1:16" x14ac:dyDescent="0.25">
      <c r="A365" s="118" t="s">
        <v>327</v>
      </c>
      <c r="B365" s="118"/>
      <c r="C365" s="118">
        <v>43.790300000000002</v>
      </c>
      <c r="D365" s="118">
        <v>43.790300000000002</v>
      </c>
      <c r="E365" s="118"/>
      <c r="F365" s="118">
        <v>13.553100000000001</v>
      </c>
      <c r="G365" s="118"/>
      <c r="H365" s="118"/>
      <c r="I365" s="118">
        <v>5.7408999999999999</v>
      </c>
      <c r="J365" s="118"/>
      <c r="K365" s="118"/>
      <c r="L365" s="118">
        <v>1.0466</v>
      </c>
      <c r="M365" s="118"/>
      <c r="N365" s="118">
        <v>0</v>
      </c>
      <c r="O365" s="118">
        <v>0</v>
      </c>
      <c r="P365" s="118"/>
    </row>
    <row r="366" spans="1:16" x14ac:dyDescent="0.25">
      <c r="A366" s="118" t="s">
        <v>328</v>
      </c>
      <c r="B366" s="118"/>
      <c r="C366" s="118">
        <v>24.945900000000002</v>
      </c>
      <c r="D366" s="118">
        <v>24.945900000000002</v>
      </c>
      <c r="E366" s="118"/>
      <c r="F366" s="118">
        <v>7.7207999999999997</v>
      </c>
      <c r="G366" s="118"/>
      <c r="H366" s="118"/>
      <c r="I366" s="118">
        <v>3.2704</v>
      </c>
      <c r="J366" s="118"/>
      <c r="K366" s="118"/>
      <c r="L366" s="118">
        <v>0.59619999999999995</v>
      </c>
      <c r="M366" s="118"/>
      <c r="N366" s="118">
        <v>0</v>
      </c>
      <c r="O366" s="118">
        <v>0</v>
      </c>
      <c r="P366" s="118"/>
    </row>
    <row r="367" spans="1:16" x14ac:dyDescent="0.25">
      <c r="A367" s="118" t="s">
        <v>544</v>
      </c>
      <c r="B367" s="118"/>
      <c r="C367" s="118"/>
      <c r="D367" s="118"/>
      <c r="E367" s="118"/>
      <c r="F367" s="118"/>
      <c r="G367" s="118"/>
      <c r="H367" s="118"/>
      <c r="I367" s="118">
        <v>0</v>
      </c>
      <c r="J367" s="118"/>
      <c r="K367" s="118"/>
      <c r="L367" s="118">
        <v>0</v>
      </c>
      <c r="M367" s="118"/>
      <c r="N367" s="118">
        <v>0</v>
      </c>
      <c r="O367" s="118">
        <v>0</v>
      </c>
      <c r="P367" s="118"/>
    </row>
    <row r="368" spans="1:16" x14ac:dyDescent="0.25">
      <c r="A368" s="118" t="s">
        <v>329</v>
      </c>
      <c r="B368" s="118"/>
      <c r="C368" s="118">
        <v>12.8292</v>
      </c>
      <c r="D368" s="118">
        <v>12.8292</v>
      </c>
      <c r="E368" s="118"/>
      <c r="F368" s="118">
        <v>3.9706000000000001</v>
      </c>
      <c r="G368" s="118"/>
      <c r="H368" s="118"/>
      <c r="I368" s="118">
        <v>1.6819</v>
      </c>
      <c r="J368" s="118"/>
      <c r="K368" s="118"/>
      <c r="L368" s="118">
        <v>0.30659999999999998</v>
      </c>
      <c r="M368" s="118"/>
      <c r="N368" s="118">
        <v>0</v>
      </c>
      <c r="O368" s="118">
        <v>0</v>
      </c>
      <c r="P368" s="118"/>
    </row>
    <row r="369" spans="1:16" x14ac:dyDescent="0.25">
      <c r="A369" s="118" t="s">
        <v>330</v>
      </c>
      <c r="B369" s="118"/>
      <c r="C369" s="118">
        <v>28.756900000000002</v>
      </c>
      <c r="D369" s="118">
        <v>28.756900000000002</v>
      </c>
      <c r="E369" s="118"/>
      <c r="F369" s="118">
        <v>8.9002999999999997</v>
      </c>
      <c r="G369" s="118"/>
      <c r="H369" s="118"/>
      <c r="I369" s="118">
        <v>3.77</v>
      </c>
      <c r="J369" s="118"/>
      <c r="K369" s="118"/>
      <c r="L369" s="118">
        <v>0.68730000000000002</v>
      </c>
      <c r="M369" s="118"/>
      <c r="N369" s="118">
        <v>0</v>
      </c>
      <c r="O369" s="118">
        <v>0</v>
      </c>
      <c r="P369" s="118"/>
    </row>
    <row r="370" spans="1:16" x14ac:dyDescent="0.25">
      <c r="A370" s="118" t="s">
        <v>331</v>
      </c>
      <c r="B370" s="118"/>
      <c r="C370" s="118"/>
      <c r="D370" s="118">
        <v>0</v>
      </c>
      <c r="E370" s="118"/>
      <c r="F370" s="118"/>
      <c r="G370" s="118"/>
      <c r="H370" s="118"/>
      <c r="I370" s="118">
        <v>0</v>
      </c>
      <c r="J370" s="118"/>
      <c r="K370" s="118"/>
      <c r="L370" s="118">
        <v>0</v>
      </c>
      <c r="M370" s="118"/>
      <c r="N370" s="118">
        <v>0</v>
      </c>
      <c r="O370" s="118">
        <v>0</v>
      </c>
      <c r="P370" s="118"/>
    </row>
    <row r="371" spans="1:16" x14ac:dyDescent="0.25">
      <c r="A371" s="118" t="s">
        <v>332</v>
      </c>
      <c r="B371" s="118"/>
      <c r="C371" s="118"/>
      <c r="D371" s="118">
        <v>0</v>
      </c>
      <c r="E371" s="118">
        <v>0</v>
      </c>
      <c r="F371" s="118"/>
      <c r="G371" s="118"/>
      <c r="H371" s="118"/>
      <c r="I371" s="118">
        <v>0</v>
      </c>
      <c r="J371" s="118"/>
      <c r="K371" s="118"/>
      <c r="L371" s="118">
        <v>0</v>
      </c>
      <c r="M371" s="118"/>
      <c r="N371" s="118">
        <v>0</v>
      </c>
      <c r="O371" s="118">
        <v>0</v>
      </c>
      <c r="P371" s="118"/>
    </row>
    <row r="372" spans="1:16" x14ac:dyDescent="0.25">
      <c r="A372" s="118" t="s">
        <v>333</v>
      </c>
      <c r="B372" s="118"/>
      <c r="C372" s="118"/>
      <c r="D372" s="118">
        <v>0</v>
      </c>
      <c r="E372" s="118">
        <v>0</v>
      </c>
      <c r="F372" s="118"/>
      <c r="G372" s="118"/>
      <c r="H372" s="118"/>
      <c r="I372" s="118">
        <v>0</v>
      </c>
      <c r="J372" s="118"/>
      <c r="K372" s="118"/>
      <c r="L372" s="118">
        <v>0</v>
      </c>
      <c r="M372" s="118"/>
      <c r="N372" s="118">
        <v>0</v>
      </c>
      <c r="O372" s="118">
        <v>0</v>
      </c>
      <c r="P372" s="118"/>
    </row>
    <row r="373" spans="1:16" x14ac:dyDescent="0.25">
      <c r="A373" s="118" t="s">
        <v>334</v>
      </c>
      <c r="B373" s="118"/>
      <c r="C373" s="118">
        <v>6.3791000000000002</v>
      </c>
      <c r="D373" s="118">
        <v>6.3791000000000002</v>
      </c>
      <c r="E373" s="118">
        <v>0</v>
      </c>
      <c r="F373" s="118">
        <v>1.9742999999999999</v>
      </c>
      <c r="G373" s="118"/>
      <c r="H373" s="118"/>
      <c r="I373" s="118">
        <v>0.83630000000000004</v>
      </c>
      <c r="J373" s="118"/>
      <c r="K373" s="118"/>
      <c r="L373" s="118">
        <v>0.1525</v>
      </c>
      <c r="M373" s="118"/>
      <c r="N373" s="118">
        <v>0</v>
      </c>
      <c r="O373" s="118">
        <v>0</v>
      </c>
      <c r="P373" s="118"/>
    </row>
    <row r="374" spans="1:16" x14ac:dyDescent="0.25">
      <c r="A374" s="118" t="s">
        <v>545</v>
      </c>
      <c r="B374" s="118"/>
      <c r="C374" s="118"/>
      <c r="D374" s="118"/>
      <c r="E374" s="118">
        <v>0</v>
      </c>
      <c r="F374" s="118"/>
      <c r="G374" s="118"/>
      <c r="H374" s="118"/>
      <c r="I374" s="118">
        <v>0</v>
      </c>
      <c r="J374" s="118"/>
      <c r="K374" s="118"/>
      <c r="L374" s="118">
        <v>0</v>
      </c>
      <c r="M374" s="118"/>
      <c r="N374" s="118">
        <v>0</v>
      </c>
      <c r="O374" s="118">
        <v>0</v>
      </c>
      <c r="P374" s="118"/>
    </row>
    <row r="375" spans="1:16" x14ac:dyDescent="0.25">
      <c r="A375" s="118" t="s">
        <v>335</v>
      </c>
      <c r="B375" s="118"/>
      <c r="C375" s="118"/>
      <c r="D375" s="118">
        <v>0</v>
      </c>
      <c r="E375" s="118"/>
      <c r="F375" s="118"/>
      <c r="G375" s="118"/>
      <c r="H375" s="118"/>
      <c r="I375" s="118">
        <v>0</v>
      </c>
      <c r="J375" s="118"/>
      <c r="K375" s="118"/>
      <c r="L375" s="118">
        <v>0</v>
      </c>
      <c r="M375" s="118"/>
      <c r="N375" s="118">
        <v>0</v>
      </c>
      <c r="O375" s="118">
        <v>0</v>
      </c>
      <c r="P375" s="118"/>
    </row>
    <row r="376" spans="1:16" x14ac:dyDescent="0.25">
      <c r="A376" s="118" t="s">
        <v>336</v>
      </c>
      <c r="B376" s="118"/>
      <c r="C376" s="118">
        <v>25.1235</v>
      </c>
      <c r="D376" s="118">
        <v>25.1235</v>
      </c>
      <c r="E376" s="118">
        <v>0</v>
      </c>
      <c r="F376" s="118">
        <v>7.7756999999999996</v>
      </c>
      <c r="G376" s="118"/>
      <c r="H376" s="118"/>
      <c r="I376" s="118">
        <v>3.2936999999999999</v>
      </c>
      <c r="J376" s="118"/>
      <c r="K376" s="118"/>
      <c r="L376" s="118">
        <v>0.60050000000000003</v>
      </c>
      <c r="M376" s="118"/>
      <c r="N376" s="118">
        <v>0</v>
      </c>
      <c r="O376" s="118">
        <v>0</v>
      </c>
      <c r="P376" s="118"/>
    </row>
    <row r="377" spans="1:16" x14ac:dyDescent="0.25">
      <c r="A377" s="118" t="s">
        <v>337</v>
      </c>
      <c r="B377" s="118"/>
      <c r="C377" s="118"/>
      <c r="D377" s="118">
        <v>0</v>
      </c>
      <c r="E377" s="118"/>
      <c r="F377" s="118"/>
      <c r="G377" s="118"/>
      <c r="H377" s="118"/>
      <c r="I377" s="118">
        <v>0</v>
      </c>
      <c r="J377" s="118"/>
      <c r="K377" s="118"/>
      <c r="L377" s="118">
        <v>0</v>
      </c>
      <c r="M377" s="118"/>
      <c r="N377" s="118">
        <v>0</v>
      </c>
      <c r="O377" s="118">
        <v>0</v>
      </c>
      <c r="P377" s="118"/>
    </row>
    <row r="378" spans="1:16" x14ac:dyDescent="0.25">
      <c r="A378" s="118" t="s">
        <v>338</v>
      </c>
      <c r="B378" s="118"/>
      <c r="C378" s="118">
        <v>20.7181</v>
      </c>
      <c r="D378" s="118">
        <v>20.7181</v>
      </c>
      <c r="E378" s="118">
        <v>0</v>
      </c>
      <c r="F378" s="118">
        <v>6.4123000000000001</v>
      </c>
      <c r="G378" s="118"/>
      <c r="H378" s="118"/>
      <c r="I378" s="118">
        <v>2.7161</v>
      </c>
      <c r="J378" s="118"/>
      <c r="K378" s="118"/>
      <c r="L378" s="118">
        <v>0.49519999999999997</v>
      </c>
      <c r="M378" s="118"/>
      <c r="N378" s="118">
        <v>0</v>
      </c>
      <c r="O378" s="118">
        <v>0</v>
      </c>
      <c r="P378" s="118"/>
    </row>
    <row r="379" spans="1:16" x14ac:dyDescent="0.25">
      <c r="A379" s="118" t="s">
        <v>339</v>
      </c>
      <c r="B379" s="118"/>
      <c r="C379" s="118">
        <v>41.523899999999998</v>
      </c>
      <c r="D379" s="118">
        <v>41.523899999999998</v>
      </c>
      <c r="E379" s="118"/>
      <c r="F379" s="118">
        <v>12.851599999999999</v>
      </c>
      <c r="G379" s="118"/>
      <c r="H379" s="118"/>
      <c r="I379" s="118">
        <v>5.4438000000000004</v>
      </c>
      <c r="J379" s="118"/>
      <c r="K379" s="118"/>
      <c r="L379" s="118">
        <v>0.99239999999999995</v>
      </c>
      <c r="M379" s="118"/>
      <c r="N379" s="118">
        <v>0</v>
      </c>
      <c r="O379" s="118">
        <v>0</v>
      </c>
      <c r="P379" s="118"/>
    </row>
    <row r="380" spans="1:16" x14ac:dyDescent="0.25">
      <c r="A380" s="118" t="s">
        <v>546</v>
      </c>
      <c r="B380" s="118"/>
      <c r="C380" s="118"/>
      <c r="D380" s="118"/>
      <c r="E380" s="118"/>
      <c r="F380" s="118"/>
      <c r="G380" s="118"/>
      <c r="H380" s="118"/>
      <c r="I380" s="118">
        <v>0</v>
      </c>
      <c r="J380" s="118"/>
      <c r="K380" s="118"/>
      <c r="L380" s="118">
        <v>0</v>
      </c>
      <c r="M380" s="118"/>
      <c r="N380" s="118">
        <v>0</v>
      </c>
      <c r="O380" s="118">
        <v>0</v>
      </c>
      <c r="P380" s="118"/>
    </row>
    <row r="381" spans="1:16" x14ac:dyDescent="0.25">
      <c r="A381" s="118" t="s">
        <v>340</v>
      </c>
      <c r="B381" s="118"/>
      <c r="C381" s="118"/>
      <c r="D381" s="118">
        <v>0</v>
      </c>
      <c r="E381" s="118"/>
      <c r="F381" s="118"/>
      <c r="G381" s="118"/>
      <c r="H381" s="118"/>
      <c r="I381" s="118">
        <v>0</v>
      </c>
      <c r="J381" s="118"/>
      <c r="K381" s="118"/>
      <c r="L381" s="118">
        <v>0</v>
      </c>
      <c r="M381" s="118"/>
      <c r="N381" s="118">
        <v>0</v>
      </c>
      <c r="O381" s="118">
        <v>0</v>
      </c>
      <c r="P381" s="118"/>
    </row>
    <row r="382" spans="1:16" x14ac:dyDescent="0.25">
      <c r="A382" s="118" t="s">
        <v>341</v>
      </c>
      <c r="B382" s="118"/>
      <c r="C382" s="118"/>
      <c r="D382" s="118">
        <v>0</v>
      </c>
      <c r="E382" s="118"/>
      <c r="F382" s="118"/>
      <c r="G382" s="118"/>
      <c r="H382" s="118"/>
      <c r="I382" s="118">
        <v>0</v>
      </c>
      <c r="J382" s="118"/>
      <c r="K382" s="118"/>
      <c r="L382" s="118">
        <v>0</v>
      </c>
      <c r="M382" s="118"/>
      <c r="N382" s="118">
        <v>0</v>
      </c>
      <c r="O382" s="118">
        <v>0</v>
      </c>
      <c r="P382" s="118"/>
    </row>
    <row r="383" spans="1:16" x14ac:dyDescent="0.25">
      <c r="A383" s="118" t="s">
        <v>342</v>
      </c>
      <c r="B383" s="118"/>
      <c r="C383" s="118">
        <v>9.8783999999999992</v>
      </c>
      <c r="D383" s="118">
        <v>9.8783999999999992</v>
      </c>
      <c r="E383" s="118"/>
      <c r="F383" s="118">
        <v>3.0573999999999999</v>
      </c>
      <c r="G383" s="118"/>
      <c r="H383" s="118"/>
      <c r="I383" s="118">
        <v>1.2950999999999999</v>
      </c>
      <c r="J383" s="118"/>
      <c r="K383" s="118"/>
      <c r="L383" s="118">
        <v>0.2361</v>
      </c>
      <c r="M383" s="118"/>
      <c r="N383" s="118">
        <v>0</v>
      </c>
      <c r="O383" s="118">
        <v>0</v>
      </c>
      <c r="P383" s="118"/>
    </row>
    <row r="384" spans="1:16" x14ac:dyDescent="0.25">
      <c r="A384" s="118" t="s">
        <v>343</v>
      </c>
      <c r="B384" s="118"/>
      <c r="C384" s="118"/>
      <c r="D384" s="118">
        <v>0</v>
      </c>
      <c r="E384" s="118"/>
      <c r="F384" s="118"/>
      <c r="G384" s="118"/>
      <c r="H384" s="118"/>
      <c r="I384" s="118">
        <v>0</v>
      </c>
      <c r="J384" s="118"/>
      <c r="K384" s="118"/>
      <c r="L384" s="118">
        <v>0</v>
      </c>
      <c r="M384" s="118"/>
      <c r="N384" s="118">
        <v>0</v>
      </c>
      <c r="O384" s="118">
        <v>0</v>
      </c>
      <c r="P384" s="118"/>
    </row>
    <row r="385" spans="1:16" x14ac:dyDescent="0.25">
      <c r="A385" s="118" t="s">
        <v>547</v>
      </c>
      <c r="B385" s="118"/>
      <c r="C385" s="118">
        <v>2.5956000000000001</v>
      </c>
      <c r="D385" s="118"/>
      <c r="E385" s="118">
        <v>0</v>
      </c>
      <c r="F385" s="118">
        <v>0.80330000000000001</v>
      </c>
      <c r="G385" s="118"/>
      <c r="H385" s="118"/>
      <c r="I385" s="118">
        <v>0</v>
      </c>
      <c r="J385" s="118"/>
      <c r="K385" s="118"/>
      <c r="L385" s="118">
        <v>0</v>
      </c>
      <c r="M385" s="118"/>
      <c r="N385" s="118">
        <v>0</v>
      </c>
      <c r="O385" s="118">
        <v>0</v>
      </c>
      <c r="P385" s="118"/>
    </row>
    <row r="386" spans="1:16" x14ac:dyDescent="0.25">
      <c r="A386" s="118" t="s">
        <v>344</v>
      </c>
      <c r="B386" s="118"/>
      <c r="C386" s="118">
        <v>53.3307</v>
      </c>
      <c r="D386" s="118">
        <v>53.3307</v>
      </c>
      <c r="E386" s="118"/>
      <c r="F386" s="118">
        <v>16.5059</v>
      </c>
      <c r="G386" s="118"/>
      <c r="H386" s="118"/>
      <c r="I386" s="118">
        <v>6.9916999999999998</v>
      </c>
      <c r="J386" s="118"/>
      <c r="K386" s="118"/>
      <c r="L386" s="118">
        <v>1.2746</v>
      </c>
      <c r="M386" s="118"/>
      <c r="N386" s="118">
        <v>0</v>
      </c>
      <c r="O386" s="118">
        <v>0</v>
      </c>
      <c r="P386" s="118"/>
    </row>
    <row r="387" spans="1:16" x14ac:dyDescent="0.25">
      <c r="A387" s="118" t="s">
        <v>345</v>
      </c>
      <c r="B387" s="118"/>
      <c r="C387" s="118">
        <v>50.105800000000002</v>
      </c>
      <c r="D387" s="118">
        <v>50.105800000000002</v>
      </c>
      <c r="E387" s="118"/>
      <c r="F387" s="118">
        <v>15.5077</v>
      </c>
      <c r="G387" s="118"/>
      <c r="H387" s="118"/>
      <c r="I387" s="118">
        <v>6.5689000000000002</v>
      </c>
      <c r="J387" s="118"/>
      <c r="K387" s="118"/>
      <c r="L387" s="118">
        <v>1.1975</v>
      </c>
      <c r="M387" s="118"/>
      <c r="N387" s="118">
        <v>0</v>
      </c>
      <c r="O387" s="118">
        <v>0</v>
      </c>
      <c r="P387" s="118"/>
    </row>
    <row r="388" spans="1:16" x14ac:dyDescent="0.25">
      <c r="A388" s="118" t="s">
        <v>346</v>
      </c>
      <c r="B388" s="118"/>
      <c r="C388" s="118">
        <v>24.225000000000001</v>
      </c>
      <c r="D388" s="118">
        <v>24.225000000000001</v>
      </c>
      <c r="E388" s="118"/>
      <c r="F388" s="118">
        <v>7.4976000000000003</v>
      </c>
      <c r="G388" s="118"/>
      <c r="H388" s="118"/>
      <c r="I388" s="118">
        <v>3.1758999999999999</v>
      </c>
      <c r="J388" s="118"/>
      <c r="K388" s="118"/>
      <c r="L388" s="118">
        <v>0.57899999999999996</v>
      </c>
      <c r="M388" s="118"/>
      <c r="N388" s="118">
        <v>0</v>
      </c>
      <c r="O388" s="118">
        <v>0</v>
      </c>
      <c r="P388" s="118"/>
    </row>
    <row r="389" spans="1:16" x14ac:dyDescent="0.25">
      <c r="A389" s="118" t="s">
        <v>347</v>
      </c>
      <c r="B389" s="118"/>
      <c r="C389" s="118">
        <v>107.1016</v>
      </c>
      <c r="D389" s="118">
        <v>107.1016</v>
      </c>
      <c r="E389" s="118"/>
      <c r="F389" s="118">
        <v>33.1479</v>
      </c>
      <c r="G389" s="118"/>
      <c r="H389" s="118"/>
      <c r="I389" s="118">
        <v>14.041</v>
      </c>
      <c r="J389" s="118"/>
      <c r="K389" s="118"/>
      <c r="L389" s="118">
        <v>2.5596999999999999</v>
      </c>
      <c r="M389" s="118"/>
      <c r="N389" s="118">
        <v>0</v>
      </c>
      <c r="O389" s="118">
        <v>0</v>
      </c>
      <c r="P389" s="118"/>
    </row>
    <row r="390" spans="1:16" x14ac:dyDescent="0.25">
      <c r="A390" s="118" t="s">
        <v>548</v>
      </c>
      <c r="B390" s="118"/>
      <c r="C390" s="118"/>
      <c r="D390" s="118"/>
      <c r="E390" s="118"/>
      <c r="F390" s="118"/>
      <c r="G390" s="118"/>
      <c r="H390" s="118"/>
      <c r="I390" s="118">
        <v>0</v>
      </c>
      <c r="J390" s="118"/>
      <c r="K390" s="118"/>
      <c r="L390" s="118">
        <v>0</v>
      </c>
      <c r="M390" s="118"/>
      <c r="N390" s="118">
        <v>0</v>
      </c>
      <c r="O390" s="118">
        <v>0</v>
      </c>
      <c r="P390" s="118"/>
    </row>
    <row r="391" spans="1:16" x14ac:dyDescent="0.25">
      <c r="A391" s="118" t="s">
        <v>348</v>
      </c>
      <c r="B391" s="118"/>
      <c r="C391" s="118">
        <v>38.012500000000003</v>
      </c>
      <c r="D391" s="118">
        <v>38.012500000000003</v>
      </c>
      <c r="E391" s="118"/>
      <c r="F391" s="118">
        <v>11.764900000000001</v>
      </c>
      <c r="G391" s="118"/>
      <c r="H391" s="118"/>
      <c r="I391" s="118">
        <v>4.9833999999999996</v>
      </c>
      <c r="J391" s="118"/>
      <c r="K391" s="118"/>
      <c r="L391" s="118">
        <v>0.90849999999999997</v>
      </c>
      <c r="M391" s="118"/>
      <c r="N391" s="118">
        <v>0</v>
      </c>
      <c r="O391" s="118">
        <v>0</v>
      </c>
      <c r="P391" s="118"/>
    </row>
    <row r="392" spans="1:16" x14ac:dyDescent="0.25">
      <c r="A392" s="118" t="s">
        <v>349</v>
      </c>
      <c r="B392" s="118"/>
      <c r="C392" s="118"/>
      <c r="D392" s="118">
        <v>0</v>
      </c>
      <c r="E392" s="118"/>
      <c r="F392" s="118"/>
      <c r="G392" s="118"/>
      <c r="H392" s="118"/>
      <c r="I392" s="118">
        <v>0</v>
      </c>
      <c r="J392" s="118"/>
      <c r="K392" s="118"/>
      <c r="L392" s="118">
        <v>0</v>
      </c>
      <c r="M392" s="118"/>
      <c r="N392" s="118">
        <v>0</v>
      </c>
      <c r="O392" s="118">
        <v>0</v>
      </c>
      <c r="P392" s="118"/>
    </row>
    <row r="393" spans="1:16" x14ac:dyDescent="0.25">
      <c r="A393" s="118" t="s">
        <v>549</v>
      </c>
      <c r="B393" s="118"/>
      <c r="C393" s="118"/>
      <c r="D393" s="118"/>
      <c r="E393" s="118"/>
      <c r="F393" s="118"/>
      <c r="G393" s="118"/>
      <c r="H393" s="118"/>
      <c r="I393" s="118">
        <v>0</v>
      </c>
      <c r="J393" s="118"/>
      <c r="K393" s="118"/>
      <c r="L393" s="118">
        <v>0</v>
      </c>
      <c r="M393" s="118"/>
      <c r="N393" s="118">
        <v>0</v>
      </c>
      <c r="O393" s="118">
        <v>0</v>
      </c>
      <c r="P393" s="118"/>
    </row>
    <row r="394" spans="1:16" x14ac:dyDescent="0.25">
      <c r="A394" s="118" t="s">
        <v>350</v>
      </c>
      <c r="B394" s="118"/>
      <c r="C394" s="118">
        <v>4.8536000000000001</v>
      </c>
      <c r="D394" s="118">
        <v>4.8536000000000001</v>
      </c>
      <c r="E394" s="118"/>
      <c r="F394" s="118">
        <v>1.5022</v>
      </c>
      <c r="G394" s="118"/>
      <c r="H394" s="118"/>
      <c r="I394" s="118">
        <v>0.63629999999999998</v>
      </c>
      <c r="J394" s="118"/>
      <c r="K394" s="118"/>
      <c r="L394" s="118">
        <v>0.11600000000000001</v>
      </c>
      <c r="M394" s="118"/>
      <c r="N394" s="118">
        <v>0</v>
      </c>
      <c r="O394" s="118">
        <v>0</v>
      </c>
      <c r="P394" s="118"/>
    </row>
    <row r="395" spans="1:16" x14ac:dyDescent="0.25">
      <c r="A395" s="118" t="s">
        <v>351</v>
      </c>
      <c r="B395" s="118"/>
      <c r="C395" s="118">
        <v>13.670299999999999</v>
      </c>
      <c r="D395" s="118">
        <v>13.670299999999999</v>
      </c>
      <c r="E395" s="118"/>
      <c r="F395" s="118">
        <v>4.2309999999999999</v>
      </c>
      <c r="G395" s="118"/>
      <c r="H395" s="118"/>
      <c r="I395" s="118">
        <v>1.7922</v>
      </c>
      <c r="J395" s="118"/>
      <c r="K395" s="118"/>
      <c r="L395" s="118">
        <v>0.32669999999999999</v>
      </c>
      <c r="M395" s="118"/>
      <c r="N395" s="118">
        <v>0</v>
      </c>
      <c r="O395" s="118">
        <v>0</v>
      </c>
      <c r="P395" s="118"/>
    </row>
    <row r="396" spans="1:16" x14ac:dyDescent="0.25">
      <c r="A396" s="118" t="s">
        <v>352</v>
      </c>
      <c r="B396" s="118"/>
      <c r="C396" s="118">
        <v>5.048</v>
      </c>
      <c r="D396" s="118">
        <v>5.048</v>
      </c>
      <c r="E396" s="118"/>
      <c r="F396" s="118">
        <v>1.5624</v>
      </c>
      <c r="G396" s="118"/>
      <c r="H396" s="118"/>
      <c r="I396" s="118">
        <v>0.66180000000000005</v>
      </c>
      <c r="J396" s="118"/>
      <c r="K396" s="118"/>
      <c r="L396" s="118">
        <v>0.1206</v>
      </c>
      <c r="M396" s="118"/>
      <c r="N396" s="118">
        <v>0</v>
      </c>
      <c r="O396" s="118">
        <v>0</v>
      </c>
      <c r="P396" s="118"/>
    </row>
    <row r="397" spans="1:16" x14ac:dyDescent="0.25">
      <c r="A397" s="118" t="s">
        <v>353</v>
      </c>
      <c r="B397" s="118"/>
      <c r="C397" s="118">
        <v>84.134</v>
      </c>
      <c r="D397" s="118">
        <v>84.134</v>
      </c>
      <c r="E397" s="118"/>
      <c r="F397" s="118">
        <v>26.0395</v>
      </c>
      <c r="G397" s="118"/>
      <c r="H397" s="118"/>
      <c r="I397" s="118">
        <v>11.03</v>
      </c>
      <c r="J397" s="118"/>
      <c r="K397" s="118"/>
      <c r="L397" s="118">
        <v>2.0108000000000001</v>
      </c>
      <c r="M397" s="118"/>
      <c r="N397" s="118">
        <v>0</v>
      </c>
      <c r="O397" s="118">
        <v>0</v>
      </c>
      <c r="P397" s="118"/>
    </row>
    <row r="398" spans="1:16" x14ac:dyDescent="0.25">
      <c r="A398" s="118" t="s">
        <v>354</v>
      </c>
      <c r="B398" s="118"/>
      <c r="C398" s="118">
        <v>439.93549999999999</v>
      </c>
      <c r="D398" s="118">
        <v>439.93549999999999</v>
      </c>
      <c r="E398" s="118"/>
      <c r="F398" s="118">
        <v>136.16</v>
      </c>
      <c r="G398" s="118"/>
      <c r="H398" s="118"/>
      <c r="I398" s="118">
        <v>57.6755</v>
      </c>
      <c r="J398" s="118"/>
      <c r="K398" s="118"/>
      <c r="L398" s="118">
        <v>10.5145</v>
      </c>
      <c r="M398" s="118"/>
      <c r="N398" s="118">
        <v>0</v>
      </c>
      <c r="O398" s="118">
        <v>0</v>
      </c>
      <c r="P398" s="118"/>
    </row>
    <row r="399" spans="1:16" x14ac:dyDescent="0.25">
      <c r="A399" s="118" t="s">
        <v>355</v>
      </c>
      <c r="B399" s="118"/>
      <c r="C399" s="118">
        <v>147.6645</v>
      </c>
      <c r="D399" s="118">
        <v>147.6645</v>
      </c>
      <c r="E399" s="118"/>
      <c r="F399" s="118">
        <v>45.702199999999998</v>
      </c>
      <c r="G399" s="118"/>
      <c r="H399" s="118"/>
      <c r="I399" s="118">
        <v>19.358799999999999</v>
      </c>
      <c r="J399" s="118"/>
      <c r="K399" s="118"/>
      <c r="L399" s="118">
        <v>3.5291999999999999</v>
      </c>
      <c r="M399" s="118"/>
      <c r="N399" s="118">
        <v>0</v>
      </c>
      <c r="O399" s="118">
        <v>0</v>
      </c>
      <c r="P399" s="118"/>
    </row>
    <row r="400" spans="1:16" x14ac:dyDescent="0.25">
      <c r="A400" s="118" t="s">
        <v>356</v>
      </c>
      <c r="B400" s="118"/>
      <c r="C400" s="118">
        <v>15.2766</v>
      </c>
      <c r="D400" s="118">
        <v>15.2766</v>
      </c>
      <c r="E400" s="118">
        <v>0</v>
      </c>
      <c r="F400" s="118">
        <v>4.7281000000000004</v>
      </c>
      <c r="G400" s="118"/>
      <c r="H400" s="118"/>
      <c r="I400" s="118">
        <v>2.0028000000000001</v>
      </c>
      <c r="J400" s="118"/>
      <c r="K400" s="118"/>
      <c r="L400" s="118">
        <v>0.36509999999999998</v>
      </c>
      <c r="M400" s="118"/>
      <c r="N400" s="118">
        <v>0</v>
      </c>
      <c r="O400" s="118">
        <v>0</v>
      </c>
      <c r="P400" s="118"/>
    </row>
    <row r="401" spans="1:16" x14ac:dyDescent="0.25">
      <c r="A401" s="118" t="s">
        <v>357</v>
      </c>
      <c r="B401" s="118"/>
      <c r="C401" s="118">
        <v>10.187099999999999</v>
      </c>
      <c r="D401" s="118">
        <v>10.187099999999999</v>
      </c>
      <c r="E401" s="118"/>
      <c r="F401" s="118">
        <v>3.1528999999999998</v>
      </c>
      <c r="G401" s="118"/>
      <c r="H401" s="118"/>
      <c r="I401" s="118">
        <v>1.3354999999999999</v>
      </c>
      <c r="J401" s="118"/>
      <c r="K401" s="118"/>
      <c r="L401" s="118">
        <v>0.24349999999999999</v>
      </c>
      <c r="M401" s="118"/>
      <c r="N401" s="118">
        <v>0</v>
      </c>
      <c r="O401" s="118">
        <v>0</v>
      </c>
      <c r="P401" s="118"/>
    </row>
    <row r="402" spans="1:16" x14ac:dyDescent="0.25">
      <c r="A402" s="118" t="s">
        <v>358</v>
      </c>
      <c r="B402" s="118"/>
      <c r="C402" s="118"/>
      <c r="D402" s="118">
        <v>0</v>
      </c>
      <c r="E402" s="118">
        <v>0</v>
      </c>
      <c r="F402" s="118"/>
      <c r="G402" s="118"/>
      <c r="H402" s="118"/>
      <c r="I402" s="118">
        <v>0</v>
      </c>
      <c r="J402" s="118"/>
      <c r="K402" s="118"/>
      <c r="L402" s="118">
        <v>0</v>
      </c>
      <c r="M402" s="118"/>
      <c r="N402" s="118">
        <v>0</v>
      </c>
      <c r="O402" s="118">
        <v>0</v>
      </c>
      <c r="P402" s="118"/>
    </row>
    <row r="403" spans="1:16" x14ac:dyDescent="0.25">
      <c r="A403" s="118" t="s">
        <v>359</v>
      </c>
      <c r="B403" s="118"/>
      <c r="C403" s="118">
        <v>8.2975999999999992</v>
      </c>
      <c r="D403" s="118">
        <v>8.2975999999999992</v>
      </c>
      <c r="E403" s="118"/>
      <c r="F403" s="118">
        <v>2.5680999999999998</v>
      </c>
      <c r="G403" s="118"/>
      <c r="H403" s="118"/>
      <c r="I403" s="118">
        <v>1.0878000000000001</v>
      </c>
      <c r="J403" s="118"/>
      <c r="K403" s="118"/>
      <c r="L403" s="118">
        <v>0.1983</v>
      </c>
      <c r="M403" s="118"/>
      <c r="N403" s="118">
        <v>0</v>
      </c>
      <c r="O403" s="118">
        <v>0</v>
      </c>
      <c r="P403" s="118"/>
    </row>
    <row r="404" spans="1:16" x14ac:dyDescent="0.25">
      <c r="A404" s="118" t="s">
        <v>360</v>
      </c>
      <c r="B404" s="118"/>
      <c r="C404" s="118">
        <v>28.294899999999998</v>
      </c>
      <c r="D404" s="118">
        <v>28.294899999999998</v>
      </c>
      <c r="E404" s="118"/>
      <c r="F404" s="118">
        <v>8.7573000000000008</v>
      </c>
      <c r="G404" s="118"/>
      <c r="H404" s="118"/>
      <c r="I404" s="118">
        <v>3.7094999999999998</v>
      </c>
      <c r="J404" s="118"/>
      <c r="K404" s="118"/>
      <c r="L404" s="118">
        <v>0.67620000000000002</v>
      </c>
      <c r="M404" s="118"/>
      <c r="N404" s="118">
        <v>0</v>
      </c>
      <c r="O404" s="118">
        <v>0</v>
      </c>
      <c r="P404" s="118"/>
    </row>
    <row r="405" spans="1:16" x14ac:dyDescent="0.25">
      <c r="A405" s="118" t="s">
        <v>550</v>
      </c>
      <c r="B405" s="118"/>
      <c r="C405" s="118"/>
      <c r="D405" s="118"/>
      <c r="E405" s="118"/>
      <c r="F405" s="118"/>
      <c r="G405" s="118"/>
      <c r="H405" s="118"/>
      <c r="I405" s="118">
        <v>0</v>
      </c>
      <c r="J405" s="118"/>
      <c r="K405" s="118"/>
      <c r="L405" s="118">
        <v>0</v>
      </c>
      <c r="M405" s="118"/>
      <c r="N405" s="118">
        <v>0</v>
      </c>
      <c r="O405" s="118">
        <v>0</v>
      </c>
      <c r="P405" s="118"/>
    </row>
    <row r="406" spans="1:16" x14ac:dyDescent="0.25">
      <c r="A406" s="118" t="s">
        <v>361</v>
      </c>
      <c r="B406" s="118"/>
      <c r="C406" s="118">
        <v>18.0289</v>
      </c>
      <c r="D406" s="118">
        <v>18.0289</v>
      </c>
      <c r="E406" s="118">
        <v>0</v>
      </c>
      <c r="F406" s="118">
        <v>5.5799000000000003</v>
      </c>
      <c r="G406" s="118"/>
      <c r="H406" s="118"/>
      <c r="I406" s="118">
        <v>2.3635999999999999</v>
      </c>
      <c r="J406" s="118"/>
      <c r="K406" s="118"/>
      <c r="L406" s="118">
        <v>0.43090000000000001</v>
      </c>
      <c r="M406" s="118"/>
      <c r="N406" s="118">
        <v>0</v>
      </c>
      <c r="O406" s="118">
        <v>0</v>
      </c>
      <c r="P406" s="118"/>
    </row>
    <row r="407" spans="1:16" x14ac:dyDescent="0.25">
      <c r="A407" s="118" t="s">
        <v>362</v>
      </c>
      <c r="B407" s="118"/>
      <c r="C407" s="118">
        <v>11.4887</v>
      </c>
      <c r="D407" s="118">
        <v>11.4887</v>
      </c>
      <c r="E407" s="118"/>
      <c r="F407" s="118">
        <v>3.5558000000000001</v>
      </c>
      <c r="G407" s="118"/>
      <c r="H407" s="118"/>
      <c r="I407" s="118">
        <v>1.5062</v>
      </c>
      <c r="J407" s="118"/>
      <c r="K407" s="118"/>
      <c r="L407" s="118">
        <v>0.27460000000000001</v>
      </c>
      <c r="M407" s="118"/>
      <c r="N407" s="118">
        <v>0</v>
      </c>
      <c r="O407" s="118">
        <v>0</v>
      </c>
      <c r="P407" s="118"/>
    </row>
    <row r="408" spans="1:16" x14ac:dyDescent="0.25">
      <c r="A408" s="118" t="s">
        <v>363</v>
      </c>
      <c r="B408" s="118"/>
      <c r="C408" s="118">
        <v>113.21599999999999</v>
      </c>
      <c r="D408" s="118">
        <v>113.21599999999999</v>
      </c>
      <c r="E408" s="118">
        <v>0</v>
      </c>
      <c r="F408" s="118">
        <v>35.040399999999998</v>
      </c>
      <c r="G408" s="118"/>
      <c r="H408" s="118"/>
      <c r="I408" s="118">
        <v>14.842599999999999</v>
      </c>
      <c r="J408" s="118"/>
      <c r="K408" s="118"/>
      <c r="L408" s="118">
        <v>2.7059000000000002</v>
      </c>
      <c r="M408" s="118"/>
      <c r="N408" s="118">
        <v>0</v>
      </c>
      <c r="O408" s="118">
        <v>0</v>
      </c>
      <c r="P408" s="118"/>
    </row>
    <row r="409" spans="1:16" x14ac:dyDescent="0.25">
      <c r="A409" s="118" t="s">
        <v>364</v>
      </c>
      <c r="B409" s="118"/>
      <c r="C409" s="118">
        <v>17.793399999999998</v>
      </c>
      <c r="D409" s="118">
        <v>17.793399999999998</v>
      </c>
      <c r="E409" s="118"/>
      <c r="F409" s="118">
        <v>5.5071000000000003</v>
      </c>
      <c r="G409" s="118"/>
      <c r="H409" s="118"/>
      <c r="I409" s="118">
        <v>2.3327</v>
      </c>
      <c r="J409" s="118"/>
      <c r="K409" s="118"/>
      <c r="L409" s="118">
        <v>0.42530000000000001</v>
      </c>
      <c r="M409" s="118"/>
      <c r="N409" s="118">
        <v>0</v>
      </c>
      <c r="O409" s="118">
        <v>0</v>
      </c>
      <c r="P409" s="118"/>
    </row>
    <row r="410" spans="1:16" x14ac:dyDescent="0.25">
      <c r="A410" s="118" t="s">
        <v>365</v>
      </c>
      <c r="B410" s="118"/>
      <c r="C410" s="118">
        <v>24.263999999999999</v>
      </c>
      <c r="D410" s="118">
        <v>24.263999999999999</v>
      </c>
      <c r="E410" s="118">
        <v>0</v>
      </c>
      <c r="F410" s="118">
        <v>7.5096999999999996</v>
      </c>
      <c r="G410" s="118"/>
      <c r="H410" s="118"/>
      <c r="I410" s="118">
        <v>3.181</v>
      </c>
      <c r="J410" s="118"/>
      <c r="K410" s="118"/>
      <c r="L410" s="118">
        <v>0.57989999999999997</v>
      </c>
      <c r="M410" s="118"/>
      <c r="N410" s="118">
        <v>0</v>
      </c>
      <c r="O410" s="118">
        <v>0</v>
      </c>
      <c r="P410" s="118"/>
    </row>
    <row r="411" spans="1:16" x14ac:dyDescent="0.25">
      <c r="A411" s="118" t="s">
        <v>366</v>
      </c>
      <c r="B411" s="118"/>
      <c r="C411" s="118">
        <v>45.052399999999999</v>
      </c>
      <c r="D411" s="118">
        <v>45.052399999999999</v>
      </c>
      <c r="E411" s="118"/>
      <c r="F411" s="118">
        <v>13.9437</v>
      </c>
      <c r="G411" s="118"/>
      <c r="H411" s="118"/>
      <c r="I411" s="118">
        <v>5.9063999999999997</v>
      </c>
      <c r="J411" s="118"/>
      <c r="K411" s="118"/>
      <c r="L411" s="118">
        <v>1.0768</v>
      </c>
      <c r="M411" s="118"/>
      <c r="N411" s="118">
        <v>0</v>
      </c>
      <c r="O411" s="118">
        <v>0</v>
      </c>
      <c r="P411" s="118"/>
    </row>
    <row r="412" spans="1:16" x14ac:dyDescent="0.25">
      <c r="A412" s="118" t="s">
        <v>367</v>
      </c>
      <c r="B412" s="118"/>
      <c r="C412" s="118">
        <v>30.993500000000001</v>
      </c>
      <c r="D412" s="118">
        <v>30.993500000000001</v>
      </c>
      <c r="E412" s="118"/>
      <c r="F412" s="118">
        <v>9.5924999999999994</v>
      </c>
      <c r="G412" s="118"/>
      <c r="H412" s="118"/>
      <c r="I412" s="118">
        <v>4.0632000000000001</v>
      </c>
      <c r="J412" s="118"/>
      <c r="K412" s="118"/>
      <c r="L412" s="118">
        <v>0.74070000000000003</v>
      </c>
      <c r="M412" s="118"/>
      <c r="N412" s="118">
        <v>0</v>
      </c>
      <c r="O412" s="118">
        <v>0</v>
      </c>
      <c r="P412" s="118"/>
    </row>
    <row r="413" spans="1:16" x14ac:dyDescent="0.25">
      <c r="A413" s="118" t="s">
        <v>368</v>
      </c>
      <c r="B413" s="118"/>
      <c r="C413" s="118">
        <v>23.3034</v>
      </c>
      <c r="D413" s="118">
        <v>23.3034</v>
      </c>
      <c r="E413" s="118"/>
      <c r="F413" s="118">
        <v>7.2123999999999997</v>
      </c>
      <c r="G413" s="118"/>
      <c r="H413" s="118"/>
      <c r="I413" s="118">
        <v>3.0550999999999999</v>
      </c>
      <c r="J413" s="118"/>
      <c r="K413" s="118"/>
      <c r="L413" s="118">
        <v>0.55700000000000005</v>
      </c>
      <c r="M413" s="118"/>
      <c r="N413" s="118">
        <v>0</v>
      </c>
      <c r="O413" s="118">
        <v>0</v>
      </c>
      <c r="P413" s="118"/>
    </row>
    <row r="414" spans="1:16" x14ac:dyDescent="0.25">
      <c r="A414" s="118" t="s">
        <v>369</v>
      </c>
      <c r="B414" s="118"/>
      <c r="C414" s="118"/>
      <c r="D414" s="118">
        <v>0</v>
      </c>
      <c r="E414" s="118"/>
      <c r="F414" s="118"/>
      <c r="G414" s="118"/>
      <c r="H414" s="118"/>
      <c r="I414" s="118">
        <v>0</v>
      </c>
      <c r="J414" s="118"/>
      <c r="K414" s="118"/>
      <c r="L414" s="118">
        <v>0</v>
      </c>
      <c r="M414" s="118"/>
      <c r="N414" s="118">
        <v>0</v>
      </c>
      <c r="O414" s="118">
        <v>0</v>
      </c>
      <c r="P414" s="118"/>
    </row>
    <row r="415" spans="1:16" x14ac:dyDescent="0.25">
      <c r="A415" s="118" t="s">
        <v>551</v>
      </c>
      <c r="B415" s="118"/>
      <c r="C415" s="118"/>
      <c r="D415" s="118"/>
      <c r="E415" s="118"/>
      <c r="F415" s="118"/>
      <c r="G415" s="118"/>
      <c r="H415" s="118"/>
      <c r="I415" s="118">
        <v>0</v>
      </c>
      <c r="J415" s="118"/>
      <c r="K415" s="118"/>
      <c r="L415" s="118">
        <v>0</v>
      </c>
      <c r="M415" s="118"/>
      <c r="N415" s="118">
        <v>0</v>
      </c>
      <c r="O415" s="118">
        <v>0</v>
      </c>
      <c r="P415" s="118"/>
    </row>
    <row r="416" spans="1:16" x14ac:dyDescent="0.25">
      <c r="A416" s="118" t="s">
        <v>370</v>
      </c>
      <c r="B416" s="118"/>
      <c r="C416" s="118"/>
      <c r="D416" s="118">
        <v>0</v>
      </c>
      <c r="E416" s="118"/>
      <c r="F416" s="118"/>
      <c r="G416" s="118"/>
      <c r="H416" s="118"/>
      <c r="I416" s="118">
        <v>0</v>
      </c>
      <c r="J416" s="118"/>
      <c r="K416" s="118"/>
      <c r="L416" s="118">
        <v>0</v>
      </c>
      <c r="M416" s="118"/>
      <c r="N416" s="118">
        <v>0</v>
      </c>
      <c r="O416" s="118">
        <v>0</v>
      </c>
      <c r="P416" s="118"/>
    </row>
    <row r="417" spans="1:16" x14ac:dyDescent="0.25">
      <c r="A417" s="118" t="s">
        <v>371</v>
      </c>
      <c r="B417" s="118"/>
      <c r="C417" s="118">
        <v>5.0156000000000001</v>
      </c>
      <c r="D417" s="118">
        <v>5.0156000000000001</v>
      </c>
      <c r="E417" s="118"/>
      <c r="F417" s="118">
        <v>1.5523</v>
      </c>
      <c r="G417" s="118"/>
      <c r="H417" s="118"/>
      <c r="I417" s="118">
        <v>0.65749999999999997</v>
      </c>
      <c r="J417" s="118"/>
      <c r="K417" s="118"/>
      <c r="L417" s="118">
        <v>0.11990000000000001</v>
      </c>
      <c r="M417" s="118"/>
      <c r="N417" s="118">
        <v>0</v>
      </c>
      <c r="O417" s="118">
        <v>0</v>
      </c>
      <c r="P417" s="118"/>
    </row>
    <row r="418" spans="1:16" x14ac:dyDescent="0.25">
      <c r="A418" s="118" t="s">
        <v>372</v>
      </c>
      <c r="B418" s="118"/>
      <c r="C418" s="118">
        <v>29.588899999999999</v>
      </c>
      <c r="D418" s="118">
        <v>29.588899999999999</v>
      </c>
      <c r="E418" s="118"/>
      <c r="F418" s="118">
        <v>9.1577999999999999</v>
      </c>
      <c r="G418" s="118"/>
      <c r="H418" s="118"/>
      <c r="I418" s="118">
        <v>3.8791000000000002</v>
      </c>
      <c r="J418" s="118"/>
      <c r="K418" s="118"/>
      <c r="L418" s="118">
        <v>0.70720000000000005</v>
      </c>
      <c r="M418" s="118"/>
      <c r="N418" s="118">
        <v>0</v>
      </c>
      <c r="O418" s="118">
        <v>0</v>
      </c>
      <c r="P418" s="118"/>
    </row>
    <row r="419" spans="1:16" x14ac:dyDescent="0.25">
      <c r="A419" s="118" t="s">
        <v>373</v>
      </c>
      <c r="B419" s="118"/>
      <c r="C419" s="118">
        <v>32.420999999999999</v>
      </c>
      <c r="D419" s="118">
        <v>32.420999999999999</v>
      </c>
      <c r="E419" s="118"/>
      <c r="F419" s="118">
        <v>10.0343</v>
      </c>
      <c r="G419" s="118"/>
      <c r="H419" s="118"/>
      <c r="I419" s="118">
        <v>4.2504</v>
      </c>
      <c r="J419" s="118"/>
      <c r="K419" s="118"/>
      <c r="L419" s="118">
        <v>0.77490000000000003</v>
      </c>
      <c r="M419" s="118"/>
      <c r="N419" s="118">
        <v>0</v>
      </c>
      <c r="O419" s="118">
        <v>0</v>
      </c>
      <c r="P419" s="118"/>
    </row>
    <row r="420" spans="1:16" x14ac:dyDescent="0.25">
      <c r="A420" s="118" t="s">
        <v>374</v>
      </c>
      <c r="B420" s="118"/>
      <c r="C420" s="118">
        <v>10.4847</v>
      </c>
      <c r="D420" s="118">
        <v>10.4847</v>
      </c>
      <c r="E420" s="118"/>
      <c r="F420" s="118">
        <v>3.2450000000000001</v>
      </c>
      <c r="G420" s="118"/>
      <c r="H420" s="118"/>
      <c r="I420" s="118">
        <v>1.3745000000000001</v>
      </c>
      <c r="J420" s="118"/>
      <c r="K420" s="118"/>
      <c r="L420" s="118">
        <v>0.25059999999999999</v>
      </c>
      <c r="M420" s="118"/>
      <c r="N420" s="118">
        <v>0</v>
      </c>
      <c r="O420" s="118">
        <v>0</v>
      </c>
      <c r="P420" s="118"/>
    </row>
    <row r="421" spans="1:16" x14ac:dyDescent="0.25">
      <c r="A421" s="118" t="s">
        <v>375</v>
      </c>
      <c r="B421" s="118"/>
      <c r="C421" s="118">
        <v>2.9106000000000001</v>
      </c>
      <c r="D421" s="118">
        <v>2.9106000000000001</v>
      </c>
      <c r="E421" s="118"/>
      <c r="F421" s="118">
        <v>0.90080000000000005</v>
      </c>
      <c r="G421" s="118"/>
      <c r="H421" s="118"/>
      <c r="I421" s="118">
        <v>0.38159999999999999</v>
      </c>
      <c r="J421" s="118"/>
      <c r="K421" s="118"/>
      <c r="L421" s="118">
        <v>6.9599999999999995E-2</v>
      </c>
      <c r="M421" s="118"/>
      <c r="N421" s="118">
        <v>0</v>
      </c>
      <c r="O421" s="118">
        <v>0</v>
      </c>
      <c r="P421" s="118"/>
    </row>
    <row r="422" spans="1:16" x14ac:dyDescent="0.25">
      <c r="A422" s="118" t="s">
        <v>376</v>
      </c>
      <c r="B422" s="118"/>
      <c r="C422" s="118">
        <v>37.6509</v>
      </c>
      <c r="D422" s="118">
        <v>37.6509</v>
      </c>
      <c r="E422" s="118"/>
      <c r="F422" s="118">
        <v>11.653</v>
      </c>
      <c r="G422" s="118"/>
      <c r="H422" s="118"/>
      <c r="I422" s="118">
        <v>4.9359999999999999</v>
      </c>
      <c r="J422" s="118"/>
      <c r="K422" s="118"/>
      <c r="L422" s="118">
        <v>0.89990000000000003</v>
      </c>
      <c r="M422" s="118"/>
      <c r="N422" s="118">
        <v>0</v>
      </c>
      <c r="O422" s="118">
        <v>0</v>
      </c>
      <c r="P422" s="118"/>
    </row>
    <row r="423" spans="1:16" x14ac:dyDescent="0.25">
      <c r="A423" s="118" t="s">
        <v>552</v>
      </c>
      <c r="B423" s="118"/>
      <c r="C423" s="118"/>
      <c r="D423" s="118"/>
      <c r="E423" s="118">
        <v>0</v>
      </c>
      <c r="F423" s="118"/>
      <c r="G423" s="118"/>
      <c r="H423" s="118"/>
      <c r="I423" s="118">
        <v>0</v>
      </c>
      <c r="J423" s="118"/>
      <c r="K423" s="118"/>
      <c r="L423" s="118">
        <v>0</v>
      </c>
      <c r="M423" s="118"/>
      <c r="N423" s="118">
        <v>0</v>
      </c>
      <c r="O423" s="118">
        <v>0</v>
      </c>
      <c r="P423" s="118"/>
    </row>
    <row r="424" spans="1:16" x14ac:dyDescent="0.25">
      <c r="A424" s="118" t="s">
        <v>377</v>
      </c>
      <c r="B424" s="118"/>
      <c r="C424" s="118">
        <v>15.148300000000001</v>
      </c>
      <c r="D424" s="118">
        <v>15.148300000000001</v>
      </c>
      <c r="E424" s="118"/>
      <c r="F424" s="118">
        <v>4.6883999999999997</v>
      </c>
      <c r="G424" s="118"/>
      <c r="H424" s="118"/>
      <c r="I424" s="118">
        <v>1.9859</v>
      </c>
      <c r="J424" s="118"/>
      <c r="K424" s="118"/>
      <c r="L424" s="118">
        <v>0.36199999999999999</v>
      </c>
      <c r="M424" s="118"/>
      <c r="N424" s="118">
        <v>0</v>
      </c>
      <c r="O424" s="118">
        <v>0</v>
      </c>
      <c r="P424" s="118"/>
    </row>
    <row r="425" spans="1:16" x14ac:dyDescent="0.25">
      <c r="A425" s="118" t="s">
        <v>378</v>
      </c>
      <c r="B425" s="118"/>
      <c r="C425" s="118"/>
      <c r="D425" s="118">
        <v>0</v>
      </c>
      <c r="E425" s="118"/>
      <c r="F425" s="118"/>
      <c r="G425" s="118"/>
      <c r="H425" s="118"/>
      <c r="I425" s="118">
        <v>0</v>
      </c>
      <c r="J425" s="118"/>
      <c r="K425" s="118"/>
      <c r="L425" s="118">
        <v>0</v>
      </c>
      <c r="M425" s="118"/>
      <c r="N425" s="118">
        <v>0</v>
      </c>
      <c r="O425" s="118">
        <v>0</v>
      </c>
      <c r="P425" s="118"/>
    </row>
    <row r="426" spans="1:16" x14ac:dyDescent="0.25">
      <c r="A426" s="118" t="s">
        <v>379</v>
      </c>
      <c r="B426" s="118"/>
      <c r="C426" s="118"/>
      <c r="D426" s="118">
        <v>0</v>
      </c>
      <c r="E426" s="118"/>
      <c r="F426" s="118"/>
      <c r="G426" s="118"/>
      <c r="H426" s="118"/>
      <c r="I426" s="118">
        <v>0</v>
      </c>
      <c r="J426" s="118"/>
      <c r="K426" s="118"/>
      <c r="L426" s="118">
        <v>0</v>
      </c>
      <c r="M426" s="118"/>
      <c r="N426" s="118">
        <v>0</v>
      </c>
      <c r="O426" s="118">
        <v>0</v>
      </c>
      <c r="P426" s="118"/>
    </row>
    <row r="427" spans="1:16" x14ac:dyDescent="0.25">
      <c r="A427" s="118" t="s">
        <v>380</v>
      </c>
      <c r="B427" s="118"/>
      <c r="C427" s="118"/>
      <c r="D427" s="118">
        <v>0</v>
      </c>
      <c r="E427" s="118"/>
      <c r="F427" s="118"/>
      <c r="G427" s="118"/>
      <c r="H427" s="118"/>
      <c r="I427" s="118">
        <v>0</v>
      </c>
      <c r="J427" s="118"/>
      <c r="K427" s="118"/>
      <c r="L427" s="118">
        <v>0</v>
      </c>
      <c r="M427" s="118"/>
      <c r="N427" s="118">
        <v>0</v>
      </c>
      <c r="O427" s="118">
        <v>0</v>
      </c>
      <c r="P427" s="118"/>
    </row>
    <row r="428" spans="1:16" x14ac:dyDescent="0.25">
      <c r="A428" s="118" t="s">
        <v>381</v>
      </c>
      <c r="B428" s="118"/>
      <c r="C428" s="118">
        <v>30.626200000000001</v>
      </c>
      <c r="D428" s="118">
        <v>30.626200000000001</v>
      </c>
      <c r="E428" s="118">
        <v>0</v>
      </c>
      <c r="F428" s="118">
        <v>9.4787999999999997</v>
      </c>
      <c r="G428" s="118"/>
      <c r="H428" s="118"/>
      <c r="I428" s="118">
        <v>4.0151000000000003</v>
      </c>
      <c r="J428" s="118"/>
      <c r="K428" s="118"/>
      <c r="L428" s="118">
        <v>0.73199999999999998</v>
      </c>
      <c r="M428" s="118"/>
      <c r="N428" s="118">
        <v>0</v>
      </c>
      <c r="O428" s="118">
        <v>0</v>
      </c>
      <c r="P428" s="118"/>
    </row>
    <row r="429" spans="1:16" x14ac:dyDescent="0.25">
      <c r="A429" s="118" t="s">
        <v>553</v>
      </c>
      <c r="B429" s="118"/>
      <c r="C429" s="118"/>
      <c r="D429" s="118"/>
      <c r="E429" s="118"/>
      <c r="F429" s="118"/>
      <c r="G429" s="118"/>
      <c r="H429" s="118"/>
      <c r="I429" s="118">
        <v>0</v>
      </c>
      <c r="J429" s="118"/>
      <c r="K429" s="118"/>
      <c r="L429" s="118">
        <v>0</v>
      </c>
      <c r="M429" s="118"/>
      <c r="N429" s="118">
        <v>0</v>
      </c>
      <c r="O429" s="118">
        <v>0</v>
      </c>
      <c r="P429" s="118"/>
    </row>
    <row r="430" spans="1:16" x14ac:dyDescent="0.25">
      <c r="A430" s="118" t="s">
        <v>554</v>
      </c>
      <c r="B430" s="118"/>
      <c r="C430" s="118"/>
      <c r="D430" s="118"/>
      <c r="E430" s="118">
        <v>0</v>
      </c>
      <c r="F430" s="118"/>
      <c r="G430" s="118"/>
      <c r="H430" s="118"/>
      <c r="I430" s="118">
        <v>0</v>
      </c>
      <c r="J430" s="118"/>
      <c r="K430" s="118"/>
      <c r="L430" s="118">
        <v>0</v>
      </c>
      <c r="M430" s="118"/>
      <c r="N430" s="118">
        <v>0</v>
      </c>
      <c r="O430" s="118">
        <v>0</v>
      </c>
      <c r="P430" s="118"/>
    </row>
    <row r="431" spans="1:16" x14ac:dyDescent="0.25">
      <c r="A431" s="118" t="s">
        <v>382</v>
      </c>
      <c r="B431" s="118"/>
      <c r="C431" s="118">
        <v>316.53039999999999</v>
      </c>
      <c r="D431" s="118">
        <v>316.53039999999999</v>
      </c>
      <c r="E431" s="118"/>
      <c r="F431" s="118">
        <v>97.966200000000001</v>
      </c>
      <c r="G431" s="118"/>
      <c r="H431" s="118"/>
      <c r="I431" s="118">
        <v>41.497100000000003</v>
      </c>
      <c r="J431" s="118"/>
      <c r="K431" s="118"/>
      <c r="L431" s="118">
        <v>7.5651000000000002</v>
      </c>
      <c r="M431" s="118"/>
      <c r="N431" s="118">
        <v>0</v>
      </c>
      <c r="O431" s="118">
        <v>0</v>
      </c>
      <c r="P431" s="118"/>
    </row>
    <row r="432" spans="1:16" x14ac:dyDescent="0.25">
      <c r="A432" s="118" t="s">
        <v>383</v>
      </c>
      <c r="B432" s="118"/>
      <c r="C432" s="118">
        <v>127.87269999999999</v>
      </c>
      <c r="D432" s="118">
        <v>127.87269999999999</v>
      </c>
      <c r="E432" s="118"/>
      <c r="F432" s="118">
        <v>39.576599999999999</v>
      </c>
      <c r="G432" s="118"/>
      <c r="H432" s="118"/>
      <c r="I432" s="118">
        <v>16.764099999999999</v>
      </c>
      <c r="J432" s="118"/>
      <c r="K432" s="118"/>
      <c r="L432" s="118">
        <v>3.0562</v>
      </c>
      <c r="M432" s="118"/>
      <c r="N432" s="118">
        <v>0</v>
      </c>
      <c r="O432" s="118">
        <v>0</v>
      </c>
      <c r="P432" s="118"/>
    </row>
    <row r="433" spans="1:16" x14ac:dyDescent="0.25">
      <c r="A433" s="118" t="s">
        <v>384</v>
      </c>
      <c r="B433" s="118"/>
      <c r="C433" s="118">
        <v>86.344499999999996</v>
      </c>
      <c r="D433" s="118">
        <v>86.344499999999996</v>
      </c>
      <c r="E433" s="118"/>
      <c r="F433" s="118">
        <v>26.723600000000001</v>
      </c>
      <c r="G433" s="118"/>
      <c r="H433" s="118"/>
      <c r="I433" s="118">
        <v>11.319800000000001</v>
      </c>
      <c r="J433" s="118"/>
      <c r="K433" s="118"/>
      <c r="L433" s="118">
        <v>2.0636000000000001</v>
      </c>
      <c r="M433" s="118"/>
      <c r="N433" s="118">
        <v>0</v>
      </c>
      <c r="O433" s="118">
        <v>0</v>
      </c>
      <c r="P433" s="118"/>
    </row>
    <row r="434" spans="1:16" x14ac:dyDescent="0.25">
      <c r="A434" s="118" t="s">
        <v>385</v>
      </c>
      <c r="B434" s="118"/>
      <c r="C434" s="118">
        <v>1.0739000000000001</v>
      </c>
      <c r="D434" s="118">
        <v>1.0739000000000001</v>
      </c>
      <c r="E434" s="118"/>
      <c r="F434" s="118">
        <v>0.33239999999999997</v>
      </c>
      <c r="G434" s="118"/>
      <c r="H434" s="118"/>
      <c r="I434" s="118">
        <v>0.14080000000000001</v>
      </c>
      <c r="J434" s="118"/>
      <c r="K434" s="118"/>
      <c r="L434" s="118">
        <v>2.5700000000000001E-2</v>
      </c>
      <c r="M434" s="118"/>
      <c r="N434" s="118">
        <v>0</v>
      </c>
      <c r="O434" s="118">
        <v>0</v>
      </c>
      <c r="P434" s="118"/>
    </row>
    <row r="435" spans="1:16" x14ac:dyDescent="0.25">
      <c r="A435" s="118" t="s">
        <v>386</v>
      </c>
      <c r="B435" s="118"/>
      <c r="C435" s="118">
        <v>10.7561</v>
      </c>
      <c r="D435" s="118">
        <v>10.7561</v>
      </c>
      <c r="E435" s="118"/>
      <c r="F435" s="118">
        <v>3.3290000000000002</v>
      </c>
      <c r="G435" s="118"/>
      <c r="H435" s="118"/>
      <c r="I435" s="118">
        <v>1.4100999999999999</v>
      </c>
      <c r="J435" s="118"/>
      <c r="K435" s="118"/>
      <c r="L435" s="118">
        <v>0.2571</v>
      </c>
      <c r="M435" s="118"/>
      <c r="N435" s="118">
        <v>0</v>
      </c>
      <c r="O435" s="118">
        <v>0</v>
      </c>
      <c r="P435" s="118"/>
    </row>
    <row r="436" spans="1:16" x14ac:dyDescent="0.25">
      <c r="A436" s="118" t="s">
        <v>387</v>
      </c>
      <c r="B436" s="118"/>
      <c r="C436" s="118"/>
      <c r="D436" s="118">
        <v>0</v>
      </c>
      <c r="E436" s="118"/>
      <c r="F436" s="118"/>
      <c r="G436" s="118"/>
      <c r="H436" s="118"/>
      <c r="I436" s="118">
        <v>0</v>
      </c>
      <c r="J436" s="118"/>
      <c r="K436" s="118"/>
      <c r="L436" s="118">
        <v>0</v>
      </c>
      <c r="M436" s="118"/>
      <c r="N436" s="118">
        <v>0</v>
      </c>
      <c r="O436" s="118">
        <v>0</v>
      </c>
      <c r="P436" s="118"/>
    </row>
    <row r="437" spans="1:16" x14ac:dyDescent="0.25">
      <c r="A437" s="118" t="s">
        <v>555</v>
      </c>
      <c r="B437" s="118"/>
      <c r="C437" s="118">
        <v>0.18679999999999999</v>
      </c>
      <c r="D437" s="118"/>
      <c r="E437" s="118"/>
      <c r="F437" s="118">
        <v>5.7799999999999997E-2</v>
      </c>
      <c r="G437" s="118"/>
      <c r="H437" s="118"/>
      <c r="I437" s="118">
        <v>0</v>
      </c>
      <c r="J437" s="118"/>
      <c r="K437" s="118"/>
      <c r="L437" s="118">
        <v>0</v>
      </c>
      <c r="M437" s="118"/>
      <c r="N437" s="118">
        <v>0</v>
      </c>
      <c r="O437" s="118">
        <v>0</v>
      </c>
      <c r="P437" s="118"/>
    </row>
    <row r="438" spans="1:16" x14ac:dyDescent="0.25">
      <c r="A438" s="118" t="s">
        <v>388</v>
      </c>
      <c r="B438" s="118"/>
      <c r="C438" s="118">
        <v>6.9333999999999998</v>
      </c>
      <c r="D438" s="118">
        <v>6.9333999999999998</v>
      </c>
      <c r="E438" s="118"/>
      <c r="F438" s="118">
        <v>2.1459000000000001</v>
      </c>
      <c r="G438" s="118"/>
      <c r="H438" s="118"/>
      <c r="I438" s="118">
        <v>0.90900000000000003</v>
      </c>
      <c r="J438" s="118"/>
      <c r="K438" s="118"/>
      <c r="L438" s="118">
        <v>0.16569999999999999</v>
      </c>
      <c r="M438" s="118"/>
      <c r="N438" s="118">
        <v>0</v>
      </c>
      <c r="O438" s="118">
        <v>0</v>
      </c>
      <c r="P438" s="118"/>
    </row>
    <row r="439" spans="1:16" x14ac:dyDescent="0.25">
      <c r="A439" s="118" t="s">
        <v>389</v>
      </c>
      <c r="B439" s="118"/>
      <c r="C439" s="118">
        <v>12.5343</v>
      </c>
      <c r="D439" s="118">
        <v>12.5343</v>
      </c>
      <c r="E439" s="118"/>
      <c r="F439" s="118">
        <v>3.8794</v>
      </c>
      <c r="G439" s="118"/>
      <c r="H439" s="118"/>
      <c r="I439" s="118">
        <v>1.6432</v>
      </c>
      <c r="J439" s="118"/>
      <c r="K439" s="118"/>
      <c r="L439" s="118">
        <v>0.29959999999999998</v>
      </c>
      <c r="M439" s="118"/>
      <c r="N439" s="118">
        <v>0</v>
      </c>
      <c r="O439" s="118">
        <v>0</v>
      </c>
      <c r="P439" s="118"/>
    </row>
    <row r="440" spans="1:16" x14ac:dyDescent="0.25">
      <c r="A440" s="118" t="s">
        <v>390</v>
      </c>
      <c r="B440" s="118"/>
      <c r="C440" s="118">
        <v>13.4277</v>
      </c>
      <c r="D440" s="118">
        <v>13.4277</v>
      </c>
      <c r="E440" s="118">
        <v>0</v>
      </c>
      <c r="F440" s="118">
        <v>4.1558999999999999</v>
      </c>
      <c r="G440" s="118"/>
      <c r="H440" s="118"/>
      <c r="I440" s="118">
        <v>1.7604</v>
      </c>
      <c r="J440" s="118"/>
      <c r="K440" s="118"/>
      <c r="L440" s="118">
        <v>0.32090000000000002</v>
      </c>
      <c r="M440" s="118"/>
      <c r="N440" s="118">
        <v>0</v>
      </c>
      <c r="O440" s="118">
        <v>0</v>
      </c>
      <c r="P440" s="118"/>
    </row>
    <row r="441" spans="1:16" x14ac:dyDescent="0.25">
      <c r="A441" s="118" t="s">
        <v>391</v>
      </c>
      <c r="B441" s="118"/>
      <c r="C441" s="118">
        <v>95.921000000000006</v>
      </c>
      <c r="D441" s="118">
        <v>95.921000000000006</v>
      </c>
      <c r="E441" s="118"/>
      <c r="F441" s="118">
        <v>29.6875</v>
      </c>
      <c r="G441" s="118"/>
      <c r="H441" s="118"/>
      <c r="I441" s="118">
        <v>12.575200000000001</v>
      </c>
      <c r="J441" s="118"/>
      <c r="K441" s="118"/>
      <c r="L441" s="118">
        <v>2.2925</v>
      </c>
      <c r="M441" s="118"/>
      <c r="N441" s="118">
        <v>0</v>
      </c>
      <c r="O441" s="118">
        <v>0</v>
      </c>
      <c r="P441" s="118"/>
    </row>
    <row r="442" spans="1:16" x14ac:dyDescent="0.25">
      <c r="A442" s="118" t="s">
        <v>392</v>
      </c>
      <c r="B442" s="118"/>
      <c r="C442" s="118">
        <v>54.528500000000001</v>
      </c>
      <c r="D442" s="118">
        <v>54.528500000000001</v>
      </c>
      <c r="E442" s="118"/>
      <c r="F442" s="118">
        <v>16.8766</v>
      </c>
      <c r="G442" s="118"/>
      <c r="H442" s="118"/>
      <c r="I442" s="118">
        <v>7.1486999999999998</v>
      </c>
      <c r="J442" s="118"/>
      <c r="K442" s="118"/>
      <c r="L442" s="118">
        <v>1.3031999999999999</v>
      </c>
      <c r="M442" s="118"/>
      <c r="N442" s="118">
        <v>0</v>
      </c>
      <c r="O442" s="118">
        <v>0</v>
      </c>
      <c r="P442" s="118"/>
    </row>
    <row r="443" spans="1:16" x14ac:dyDescent="0.25">
      <c r="A443" s="118" t="s">
        <v>393</v>
      </c>
      <c r="B443" s="118"/>
      <c r="C443" s="118">
        <v>85.914900000000003</v>
      </c>
      <c r="D443" s="118">
        <v>85.914900000000003</v>
      </c>
      <c r="E443" s="118"/>
      <c r="F443" s="118">
        <v>26.590699999999998</v>
      </c>
      <c r="G443" s="118"/>
      <c r="H443" s="118"/>
      <c r="I443" s="118">
        <v>11.263400000000001</v>
      </c>
      <c r="J443" s="118"/>
      <c r="K443" s="118"/>
      <c r="L443" s="118">
        <v>2.0533999999999999</v>
      </c>
      <c r="M443" s="118"/>
      <c r="N443" s="118">
        <v>0</v>
      </c>
      <c r="O443" s="118">
        <v>0</v>
      </c>
      <c r="P443" s="118"/>
    </row>
    <row r="444" spans="1:16" x14ac:dyDescent="0.25">
      <c r="A444" s="118" t="s">
        <v>394</v>
      </c>
      <c r="B444" s="118"/>
      <c r="C444" s="118">
        <v>60.377099999999999</v>
      </c>
      <c r="D444" s="118">
        <v>60.377099999999999</v>
      </c>
      <c r="E444" s="118"/>
      <c r="F444" s="118">
        <v>18.686699999999998</v>
      </c>
      <c r="G444" s="118"/>
      <c r="H444" s="118"/>
      <c r="I444" s="118">
        <v>7.9154</v>
      </c>
      <c r="J444" s="118"/>
      <c r="K444" s="118"/>
      <c r="L444" s="118">
        <v>1.4430000000000001</v>
      </c>
      <c r="M444" s="118"/>
      <c r="N444" s="118">
        <v>0</v>
      </c>
      <c r="O444" s="118">
        <v>0</v>
      </c>
      <c r="P444" s="118"/>
    </row>
    <row r="445" spans="1:16" x14ac:dyDescent="0.25">
      <c r="A445" s="118" t="s">
        <v>395</v>
      </c>
      <c r="B445" s="118"/>
      <c r="C445" s="118">
        <v>3.0274000000000001</v>
      </c>
      <c r="D445" s="118">
        <v>3.0274000000000001</v>
      </c>
      <c r="E445" s="118"/>
      <c r="F445" s="118">
        <v>0.93700000000000006</v>
      </c>
      <c r="G445" s="118"/>
      <c r="H445" s="118"/>
      <c r="I445" s="118">
        <v>0.39689999999999998</v>
      </c>
      <c r="J445" s="118"/>
      <c r="K445" s="118"/>
      <c r="L445" s="118">
        <v>7.2400000000000006E-2</v>
      </c>
      <c r="M445" s="118"/>
      <c r="N445" s="118">
        <v>0</v>
      </c>
      <c r="O445" s="118">
        <v>0</v>
      </c>
      <c r="P445" s="118"/>
    </row>
    <row r="446" spans="1:16" x14ac:dyDescent="0.25">
      <c r="A446" s="118" t="s">
        <v>396</v>
      </c>
      <c r="B446" s="118"/>
      <c r="C446" s="118">
        <v>192.20150000000001</v>
      </c>
      <c r="D446" s="118">
        <v>192.20150000000001</v>
      </c>
      <c r="E446" s="118">
        <v>0</v>
      </c>
      <c r="F446" s="118">
        <v>59.486400000000003</v>
      </c>
      <c r="G446" s="118"/>
      <c r="H446" s="118"/>
      <c r="I446" s="118">
        <v>25.197600000000001</v>
      </c>
      <c r="J446" s="118"/>
      <c r="K446" s="118"/>
      <c r="L446" s="118">
        <v>4.5936000000000003</v>
      </c>
      <c r="M446" s="118"/>
      <c r="N446" s="118">
        <v>0</v>
      </c>
      <c r="O446" s="118">
        <v>0</v>
      </c>
      <c r="P446" s="118"/>
    </row>
    <row r="447" spans="1:16" x14ac:dyDescent="0.25">
      <c r="A447" s="118" t="s">
        <v>397</v>
      </c>
      <c r="B447" s="118"/>
      <c r="C447" s="118">
        <v>44.018700000000003</v>
      </c>
      <c r="D447" s="118">
        <v>44.018700000000003</v>
      </c>
      <c r="E447" s="118">
        <v>0</v>
      </c>
      <c r="F447" s="118">
        <v>13.623799999999999</v>
      </c>
      <c r="G447" s="118"/>
      <c r="H447" s="118"/>
      <c r="I447" s="118">
        <v>5.7709000000000001</v>
      </c>
      <c r="J447" s="118"/>
      <c r="K447" s="118"/>
      <c r="L447" s="118">
        <v>1.052</v>
      </c>
      <c r="M447" s="118"/>
      <c r="N447" s="118">
        <v>0</v>
      </c>
      <c r="O447" s="118">
        <v>0</v>
      </c>
      <c r="P447" s="118"/>
    </row>
    <row r="448" spans="1:16" x14ac:dyDescent="0.25">
      <c r="A448" s="118" t="s">
        <v>398</v>
      </c>
      <c r="B448" s="118"/>
      <c r="C448" s="118">
        <v>46.238599999999998</v>
      </c>
      <c r="D448" s="118">
        <v>46.238599999999998</v>
      </c>
      <c r="E448" s="118"/>
      <c r="F448" s="118">
        <v>14.3108</v>
      </c>
      <c r="G448" s="118"/>
      <c r="H448" s="118"/>
      <c r="I448" s="118">
        <v>6.0618999999999996</v>
      </c>
      <c r="J448" s="118"/>
      <c r="K448" s="118"/>
      <c r="L448" s="118">
        <v>1.1051</v>
      </c>
      <c r="M448" s="118"/>
      <c r="N448" s="118">
        <v>0</v>
      </c>
      <c r="O448" s="118">
        <v>0</v>
      </c>
      <c r="P448" s="118"/>
    </row>
    <row r="449" spans="1:16" x14ac:dyDescent="0.25">
      <c r="A449" s="118" t="s">
        <v>399</v>
      </c>
      <c r="B449" s="118"/>
      <c r="C449" s="118">
        <v>208.0909</v>
      </c>
      <c r="D449" s="118">
        <v>208.0909</v>
      </c>
      <c r="E449" s="118"/>
      <c r="F449" s="118">
        <v>64.4041</v>
      </c>
      <c r="G449" s="118"/>
      <c r="H449" s="118"/>
      <c r="I449" s="118">
        <v>27.2807</v>
      </c>
      <c r="J449" s="118"/>
      <c r="K449" s="118"/>
      <c r="L449" s="118">
        <v>4.9733999999999998</v>
      </c>
      <c r="M449" s="118"/>
      <c r="N449" s="118">
        <v>0</v>
      </c>
      <c r="O449" s="118">
        <v>0</v>
      </c>
      <c r="P449" s="118"/>
    </row>
    <row r="450" spans="1:16" x14ac:dyDescent="0.25">
      <c r="A450" s="118" t="s">
        <v>400</v>
      </c>
      <c r="B450" s="118"/>
      <c r="C450" s="118">
        <v>243.721</v>
      </c>
      <c r="D450" s="118">
        <v>243.721</v>
      </c>
      <c r="E450" s="118"/>
      <c r="F450" s="118">
        <v>75.431600000000003</v>
      </c>
      <c r="G450" s="118"/>
      <c r="H450" s="118"/>
      <c r="I450" s="118">
        <v>31.951799999999999</v>
      </c>
      <c r="J450" s="118"/>
      <c r="K450" s="118"/>
      <c r="L450" s="118">
        <v>5.8249000000000004</v>
      </c>
      <c r="M450" s="118"/>
      <c r="N450" s="118">
        <v>0</v>
      </c>
      <c r="O450" s="118">
        <v>0</v>
      </c>
      <c r="P450" s="118"/>
    </row>
    <row r="451" spans="1:16" x14ac:dyDescent="0.25">
      <c r="A451" s="118" t="s">
        <v>401</v>
      </c>
      <c r="B451" s="118"/>
      <c r="C451" s="118">
        <v>78.562899999999999</v>
      </c>
      <c r="D451" s="118">
        <v>78.562899999999999</v>
      </c>
      <c r="E451" s="118"/>
      <c r="F451" s="118">
        <v>24.315200000000001</v>
      </c>
      <c r="G451" s="118"/>
      <c r="H451" s="118"/>
      <c r="I451" s="118">
        <v>10.2996</v>
      </c>
      <c r="J451" s="118"/>
      <c r="K451" s="118"/>
      <c r="L451" s="118">
        <v>1.8776999999999999</v>
      </c>
      <c r="M451" s="118"/>
      <c r="N451" s="118">
        <v>0</v>
      </c>
      <c r="O451" s="118">
        <v>0</v>
      </c>
      <c r="P451" s="118"/>
    </row>
    <row r="452" spans="1:16" x14ac:dyDescent="0.25">
      <c r="A452" s="118" t="s">
        <v>402</v>
      </c>
      <c r="B452" s="118"/>
      <c r="C452" s="118">
        <v>159.96539999999999</v>
      </c>
      <c r="D452" s="118">
        <v>159.96539999999999</v>
      </c>
      <c r="E452" s="118"/>
      <c r="F452" s="118">
        <v>49.509300000000003</v>
      </c>
      <c r="G452" s="118"/>
      <c r="H452" s="118"/>
      <c r="I452" s="118">
        <v>20.971499999999999</v>
      </c>
      <c r="J452" s="118"/>
      <c r="K452" s="118"/>
      <c r="L452" s="118">
        <v>3.8231999999999999</v>
      </c>
      <c r="M452" s="118"/>
      <c r="N452" s="118">
        <v>0</v>
      </c>
      <c r="O452" s="118">
        <v>0</v>
      </c>
      <c r="P452" s="118"/>
    </row>
    <row r="453" spans="1:16" x14ac:dyDescent="0.25">
      <c r="A453" s="118" t="s">
        <v>403</v>
      </c>
      <c r="B453" s="118"/>
      <c r="C453" s="118"/>
      <c r="D453" s="118">
        <v>0</v>
      </c>
      <c r="E453" s="118"/>
      <c r="F453" s="118"/>
      <c r="G453" s="118"/>
      <c r="H453" s="118"/>
      <c r="I453" s="118">
        <v>0</v>
      </c>
      <c r="J453" s="118"/>
      <c r="K453" s="118"/>
      <c r="L453" s="118">
        <v>0</v>
      </c>
      <c r="M453" s="118"/>
      <c r="N453" s="118">
        <v>0</v>
      </c>
      <c r="O453" s="118">
        <v>0</v>
      </c>
      <c r="P453" s="118"/>
    </row>
    <row r="454" spans="1:16" x14ac:dyDescent="0.25">
      <c r="A454" s="118" t="s">
        <v>404</v>
      </c>
      <c r="B454" s="118"/>
      <c r="C454" s="118">
        <v>72.457499999999996</v>
      </c>
      <c r="D454" s="118">
        <v>72.457499999999996</v>
      </c>
      <c r="E454" s="118"/>
      <c r="F454" s="118">
        <v>22.425599999999999</v>
      </c>
      <c r="G454" s="118"/>
      <c r="H454" s="118"/>
      <c r="I454" s="118">
        <v>9.4992000000000001</v>
      </c>
      <c r="J454" s="118"/>
      <c r="K454" s="118"/>
      <c r="L454" s="118">
        <v>1.7317</v>
      </c>
      <c r="M454" s="118"/>
      <c r="N454" s="118">
        <v>0</v>
      </c>
      <c r="O454" s="118">
        <v>0</v>
      </c>
      <c r="P454" s="118"/>
    </row>
    <row r="455" spans="1:16" x14ac:dyDescent="0.25">
      <c r="A455" s="118" t="s">
        <v>405</v>
      </c>
      <c r="B455" s="118"/>
      <c r="C455" s="118">
        <v>62.991900000000001</v>
      </c>
      <c r="D455" s="118">
        <v>62.991900000000001</v>
      </c>
      <c r="E455" s="118"/>
      <c r="F455" s="118">
        <v>19.495999999999999</v>
      </c>
      <c r="G455" s="118"/>
      <c r="H455" s="118"/>
      <c r="I455" s="118">
        <v>8.2582000000000004</v>
      </c>
      <c r="J455" s="118"/>
      <c r="K455" s="118"/>
      <c r="L455" s="118">
        <v>1.5055000000000001</v>
      </c>
      <c r="M455" s="118"/>
      <c r="N455" s="118">
        <v>0</v>
      </c>
      <c r="O455" s="118">
        <v>0</v>
      </c>
      <c r="P455" s="118"/>
    </row>
    <row r="456" spans="1:16" x14ac:dyDescent="0.25">
      <c r="A456" s="118" t="s">
        <v>406</v>
      </c>
      <c r="B456" s="118"/>
      <c r="C456" s="118">
        <v>13.1967</v>
      </c>
      <c r="D456" s="118">
        <v>13.1967</v>
      </c>
      <c r="E456" s="118"/>
      <c r="F456" s="118">
        <v>4.0843999999999996</v>
      </c>
      <c r="G456" s="118"/>
      <c r="H456" s="118"/>
      <c r="I456" s="118">
        <v>1.7301</v>
      </c>
      <c r="J456" s="118"/>
      <c r="K456" s="118"/>
      <c r="L456" s="118">
        <v>0.31540000000000001</v>
      </c>
      <c r="M456" s="118"/>
      <c r="N456" s="118">
        <v>0</v>
      </c>
      <c r="O456" s="118">
        <v>0</v>
      </c>
      <c r="P456" s="118"/>
    </row>
    <row r="457" spans="1:16" x14ac:dyDescent="0.25">
      <c r="A457" s="118" t="s">
        <v>407</v>
      </c>
      <c r="B457" s="118"/>
      <c r="C457" s="118">
        <v>14.6027</v>
      </c>
      <c r="D457" s="118">
        <v>14.6027</v>
      </c>
      <c r="E457" s="118"/>
      <c r="F457" s="118">
        <v>4.5194999999999999</v>
      </c>
      <c r="G457" s="118"/>
      <c r="H457" s="118"/>
      <c r="I457" s="118">
        <v>1.9144000000000001</v>
      </c>
      <c r="J457" s="118"/>
      <c r="K457" s="118"/>
      <c r="L457" s="118">
        <v>0.34899999999999998</v>
      </c>
      <c r="M457" s="118"/>
      <c r="N457" s="118">
        <v>0</v>
      </c>
      <c r="O457" s="118">
        <v>0</v>
      </c>
      <c r="P457" s="118"/>
    </row>
    <row r="458" spans="1:16" x14ac:dyDescent="0.25">
      <c r="A458" s="118" t="s">
        <v>408</v>
      </c>
      <c r="B458" s="118"/>
      <c r="C458" s="118">
        <v>27.122699999999998</v>
      </c>
      <c r="D458" s="118">
        <v>27.122699999999998</v>
      </c>
      <c r="E458" s="118">
        <v>0</v>
      </c>
      <c r="F458" s="118">
        <v>8.3945000000000007</v>
      </c>
      <c r="G458" s="118"/>
      <c r="H458" s="118"/>
      <c r="I458" s="118">
        <v>3.5558000000000001</v>
      </c>
      <c r="J458" s="118"/>
      <c r="K458" s="118"/>
      <c r="L458" s="118">
        <v>0.6482</v>
      </c>
      <c r="M458" s="118"/>
      <c r="N458" s="118">
        <v>0</v>
      </c>
      <c r="O458" s="118">
        <v>0</v>
      </c>
      <c r="P458" s="118"/>
    </row>
    <row r="459" spans="1:16" x14ac:dyDescent="0.25">
      <c r="A459" s="118" t="s">
        <v>409</v>
      </c>
      <c r="B459" s="118"/>
      <c r="C459" s="118">
        <v>52.598100000000002</v>
      </c>
      <c r="D459" s="118">
        <v>52.598100000000002</v>
      </c>
      <c r="E459" s="118">
        <v>0</v>
      </c>
      <c r="F459" s="118">
        <v>16.2791</v>
      </c>
      <c r="G459" s="118"/>
      <c r="H459" s="118"/>
      <c r="I459" s="118">
        <v>6.8956</v>
      </c>
      <c r="J459" s="118"/>
      <c r="K459" s="118"/>
      <c r="L459" s="118">
        <v>1.2571000000000001</v>
      </c>
      <c r="M459" s="118"/>
      <c r="N459" s="118">
        <v>0</v>
      </c>
      <c r="O459" s="118">
        <v>0</v>
      </c>
      <c r="P459" s="118"/>
    </row>
    <row r="460" spans="1:16" x14ac:dyDescent="0.25">
      <c r="A460" s="118" t="s">
        <v>410</v>
      </c>
      <c r="B460" s="118"/>
      <c r="C460" s="118">
        <v>10.6373</v>
      </c>
      <c r="D460" s="118">
        <v>10.6373</v>
      </c>
      <c r="E460" s="118"/>
      <c r="F460" s="118">
        <v>3.2921999999999998</v>
      </c>
      <c r="G460" s="118"/>
      <c r="H460" s="118"/>
      <c r="I460" s="118">
        <v>1.3946000000000001</v>
      </c>
      <c r="J460" s="118"/>
      <c r="K460" s="118"/>
      <c r="L460" s="118">
        <v>0.25419999999999998</v>
      </c>
      <c r="M460" s="118"/>
      <c r="N460" s="118">
        <v>0</v>
      </c>
      <c r="O460" s="118">
        <v>0</v>
      </c>
      <c r="P460" s="118"/>
    </row>
    <row r="461" spans="1:16" x14ac:dyDescent="0.25">
      <c r="A461" s="118" t="s">
        <v>411</v>
      </c>
      <c r="B461" s="118"/>
      <c r="C461" s="118">
        <v>24.5992</v>
      </c>
      <c r="D461" s="118">
        <v>24.5992</v>
      </c>
      <c r="E461" s="118"/>
      <c r="F461" s="118">
        <v>7.6135000000000002</v>
      </c>
      <c r="G461" s="118"/>
      <c r="H461" s="118"/>
      <c r="I461" s="118">
        <v>3.2250000000000001</v>
      </c>
      <c r="J461" s="118"/>
      <c r="K461" s="118"/>
      <c r="L461" s="118">
        <v>0.58789999999999998</v>
      </c>
      <c r="M461" s="118"/>
      <c r="N461" s="118">
        <v>0</v>
      </c>
      <c r="O461" s="118">
        <v>0</v>
      </c>
      <c r="P461" s="118"/>
    </row>
    <row r="462" spans="1:16" x14ac:dyDescent="0.25">
      <c r="A462" s="118" t="s">
        <v>412</v>
      </c>
      <c r="B462" s="118"/>
      <c r="C462" s="118">
        <v>24.613</v>
      </c>
      <c r="D462" s="118">
        <v>24.613</v>
      </c>
      <c r="E462" s="118">
        <v>0</v>
      </c>
      <c r="F462" s="118">
        <v>7.6177000000000001</v>
      </c>
      <c r="G462" s="118"/>
      <c r="H462" s="118"/>
      <c r="I462" s="118">
        <v>3.2267999999999999</v>
      </c>
      <c r="J462" s="118"/>
      <c r="K462" s="118"/>
      <c r="L462" s="118">
        <v>0.58830000000000005</v>
      </c>
      <c r="M462" s="118"/>
      <c r="N462" s="118">
        <v>0</v>
      </c>
      <c r="O462" s="118">
        <v>0</v>
      </c>
      <c r="P462" s="118"/>
    </row>
    <row r="463" spans="1:16" x14ac:dyDescent="0.25">
      <c r="A463" s="118" t="s">
        <v>413</v>
      </c>
      <c r="B463" s="118"/>
      <c r="C463" s="118">
        <v>67.537400000000005</v>
      </c>
      <c r="D463" s="118">
        <v>67.537400000000005</v>
      </c>
      <c r="E463" s="118">
        <v>0</v>
      </c>
      <c r="F463" s="118">
        <v>20.902799999999999</v>
      </c>
      <c r="G463" s="118"/>
      <c r="H463" s="118"/>
      <c r="I463" s="118">
        <v>8.8542000000000005</v>
      </c>
      <c r="J463" s="118"/>
      <c r="K463" s="118"/>
      <c r="L463" s="118">
        <v>1.6141000000000001</v>
      </c>
      <c r="M463" s="118"/>
      <c r="N463" s="118">
        <v>0</v>
      </c>
      <c r="O463" s="118">
        <v>0</v>
      </c>
      <c r="P463" s="118"/>
    </row>
    <row r="464" spans="1:16" x14ac:dyDescent="0.25">
      <c r="A464" s="118" t="s">
        <v>414</v>
      </c>
      <c r="B464" s="118"/>
      <c r="C464" s="118"/>
      <c r="D464" s="118">
        <v>0</v>
      </c>
      <c r="E464" s="118">
        <v>0</v>
      </c>
      <c r="F464" s="118"/>
      <c r="G464" s="118"/>
      <c r="H464" s="118"/>
      <c r="I464" s="118">
        <v>0</v>
      </c>
      <c r="J464" s="118"/>
      <c r="K464" s="118"/>
      <c r="L464" s="118">
        <v>0</v>
      </c>
      <c r="M464" s="118"/>
      <c r="N464" s="118">
        <v>0</v>
      </c>
      <c r="O464" s="118">
        <v>0</v>
      </c>
      <c r="P464" s="118"/>
    </row>
    <row r="465" spans="1:16" x14ac:dyDescent="0.25">
      <c r="A465" s="118" t="s">
        <v>415</v>
      </c>
      <c r="B465" s="118"/>
      <c r="C465" s="118">
        <v>46.103999999999999</v>
      </c>
      <c r="D465" s="118">
        <v>46.103999999999999</v>
      </c>
      <c r="E465" s="118">
        <v>0</v>
      </c>
      <c r="F465" s="118">
        <v>14.2692</v>
      </c>
      <c r="G465" s="118"/>
      <c r="H465" s="118"/>
      <c r="I465" s="118">
        <v>6.0442</v>
      </c>
      <c r="J465" s="118"/>
      <c r="K465" s="118"/>
      <c r="L465" s="118">
        <v>1.1019000000000001</v>
      </c>
      <c r="M465" s="118"/>
      <c r="N465" s="118">
        <v>0</v>
      </c>
      <c r="O465" s="118">
        <v>0</v>
      </c>
      <c r="P465" s="118"/>
    </row>
    <row r="466" spans="1:16" x14ac:dyDescent="0.25">
      <c r="A466" s="118" t="s">
        <v>416</v>
      </c>
      <c r="B466" s="118"/>
      <c r="C466" s="118">
        <v>1.6015999999999999</v>
      </c>
      <c r="D466" s="118">
        <v>1.6015999999999999</v>
      </c>
      <c r="E466" s="118"/>
      <c r="F466" s="118">
        <v>0.49569999999999997</v>
      </c>
      <c r="G466" s="118"/>
      <c r="H466" s="118"/>
      <c r="I466" s="118">
        <v>0.21</v>
      </c>
      <c r="J466" s="118"/>
      <c r="K466" s="118"/>
      <c r="L466" s="118">
        <v>3.8300000000000001E-2</v>
      </c>
      <c r="M466" s="118"/>
      <c r="N466" s="118">
        <v>0</v>
      </c>
      <c r="O466" s="118">
        <v>0</v>
      </c>
      <c r="P466" s="118"/>
    </row>
    <row r="467" spans="1:16" x14ac:dyDescent="0.25">
      <c r="A467" s="118" t="s">
        <v>417</v>
      </c>
      <c r="B467" s="118"/>
      <c r="C467" s="118">
        <v>89.521100000000004</v>
      </c>
      <c r="D467" s="118">
        <v>89.521100000000004</v>
      </c>
      <c r="E467" s="118"/>
      <c r="F467" s="118">
        <v>27.706800000000001</v>
      </c>
      <c r="G467" s="118"/>
      <c r="H467" s="118"/>
      <c r="I467" s="118">
        <v>11.7362</v>
      </c>
      <c r="J467" s="118"/>
      <c r="K467" s="118"/>
      <c r="L467" s="118">
        <v>2.1396000000000002</v>
      </c>
      <c r="M467" s="118"/>
      <c r="N467" s="118">
        <v>0</v>
      </c>
      <c r="O467" s="118">
        <v>0</v>
      </c>
      <c r="P467" s="118"/>
    </row>
    <row r="468" spans="1:16" x14ac:dyDescent="0.25">
      <c r="A468" s="118" t="s">
        <v>418</v>
      </c>
      <c r="B468" s="118"/>
      <c r="C468" s="118">
        <v>64.075900000000004</v>
      </c>
      <c r="D468" s="118">
        <v>64.075900000000004</v>
      </c>
      <c r="E468" s="118">
        <v>0</v>
      </c>
      <c r="F468" s="118">
        <v>19.831499999999998</v>
      </c>
      <c r="G468" s="118"/>
      <c r="H468" s="118"/>
      <c r="I468" s="118">
        <v>8.4003999999999994</v>
      </c>
      <c r="J468" s="118"/>
      <c r="K468" s="118"/>
      <c r="L468" s="118">
        <v>1.5314000000000001</v>
      </c>
      <c r="M468" s="118"/>
      <c r="N468" s="118">
        <v>0</v>
      </c>
      <c r="O468" s="118">
        <v>0</v>
      </c>
      <c r="P468" s="118"/>
    </row>
    <row r="469" spans="1:16" x14ac:dyDescent="0.25">
      <c r="A469" s="118" t="s">
        <v>419</v>
      </c>
      <c r="B469" s="118"/>
      <c r="C469" s="118">
        <v>31.604199999999999</v>
      </c>
      <c r="D469" s="118">
        <v>31.604199999999999</v>
      </c>
      <c r="E469" s="118"/>
      <c r="F469" s="118">
        <v>9.7814999999999994</v>
      </c>
      <c r="G469" s="118"/>
      <c r="H469" s="118"/>
      <c r="I469" s="118">
        <v>4.1433</v>
      </c>
      <c r="J469" s="118"/>
      <c r="K469" s="118"/>
      <c r="L469" s="118">
        <v>0.75529999999999997</v>
      </c>
      <c r="M469" s="118"/>
      <c r="N469" s="118">
        <v>0</v>
      </c>
      <c r="O469" s="118">
        <v>0</v>
      </c>
      <c r="P469" s="118"/>
    </row>
    <row r="470" spans="1:16" x14ac:dyDescent="0.25">
      <c r="A470" s="118" t="s">
        <v>1280</v>
      </c>
      <c r="B470" s="118">
        <v>130</v>
      </c>
      <c r="C470" s="118"/>
      <c r="D470" s="118">
        <v>130</v>
      </c>
      <c r="E470" s="118">
        <v>61.27</v>
      </c>
      <c r="F470" s="118">
        <v>40.234999999999999</v>
      </c>
      <c r="G470" s="118">
        <v>5.2587999999999999</v>
      </c>
      <c r="H470" s="118">
        <v>17</v>
      </c>
      <c r="I470" s="118">
        <v>17.042999999999999</v>
      </c>
      <c r="J470" s="118"/>
      <c r="K470" s="118"/>
      <c r="L470" s="118">
        <v>3.1070000000000002</v>
      </c>
      <c r="M470" s="118"/>
      <c r="N470" s="118">
        <v>0</v>
      </c>
      <c r="O470" s="118">
        <v>0</v>
      </c>
      <c r="P470" s="118">
        <v>135.25880000000001</v>
      </c>
    </row>
    <row r="471" spans="1:16" x14ac:dyDescent="0.25">
      <c r="A471" s="118" t="s">
        <v>556</v>
      </c>
      <c r="B471" s="118"/>
      <c r="C471" s="118"/>
      <c r="D471" s="118"/>
      <c r="E471" s="118"/>
      <c r="F471" s="118"/>
      <c r="G471" s="118"/>
      <c r="H471" s="118"/>
      <c r="I471" s="118">
        <v>0</v>
      </c>
      <c r="J471" s="118"/>
      <c r="K471" s="118"/>
      <c r="L471" s="118">
        <v>0</v>
      </c>
      <c r="M471" s="118"/>
      <c r="N471" s="118">
        <v>0</v>
      </c>
      <c r="O471" s="118">
        <v>0</v>
      </c>
      <c r="P471" s="118"/>
    </row>
    <row r="472" spans="1:16" x14ac:dyDescent="0.25">
      <c r="A472" s="118" t="s">
        <v>557</v>
      </c>
      <c r="B472" s="118"/>
      <c r="C472" s="118"/>
      <c r="D472" s="118"/>
      <c r="E472" s="118"/>
      <c r="F472" s="118"/>
      <c r="G472" s="118"/>
      <c r="H472" s="118"/>
      <c r="I472" s="118">
        <v>0</v>
      </c>
      <c r="J472" s="118"/>
      <c r="K472" s="118"/>
      <c r="L472" s="118">
        <v>0</v>
      </c>
      <c r="M472" s="118"/>
      <c r="N472" s="118">
        <v>0</v>
      </c>
      <c r="O472" s="118">
        <v>0</v>
      </c>
      <c r="P472" s="118"/>
    </row>
    <row r="473" spans="1:16" x14ac:dyDescent="0.25">
      <c r="A473" s="118" t="s">
        <v>420</v>
      </c>
      <c r="B473" s="118"/>
      <c r="C473" s="118">
        <v>1.0345</v>
      </c>
      <c r="D473" s="118">
        <v>1.0345</v>
      </c>
      <c r="E473" s="118">
        <v>0</v>
      </c>
      <c r="F473" s="118">
        <v>0.32019999999999998</v>
      </c>
      <c r="G473" s="118"/>
      <c r="H473" s="118"/>
      <c r="I473" s="118">
        <v>0.1356</v>
      </c>
      <c r="J473" s="118"/>
      <c r="K473" s="118"/>
      <c r="L473" s="118">
        <v>2.47E-2</v>
      </c>
      <c r="M473" s="118"/>
      <c r="N473" s="118">
        <v>0</v>
      </c>
      <c r="O473" s="118">
        <v>0</v>
      </c>
      <c r="P473" s="118"/>
    </row>
    <row r="474" spans="1:16" x14ac:dyDescent="0.25">
      <c r="A474" s="118" t="s">
        <v>558</v>
      </c>
      <c r="B474" s="118"/>
      <c r="C474" s="118"/>
      <c r="D474" s="118"/>
      <c r="E474" s="118"/>
      <c r="F474" s="118"/>
      <c r="G474" s="118"/>
      <c r="H474" s="118"/>
      <c r="I474" s="118">
        <v>0</v>
      </c>
      <c r="J474" s="118"/>
      <c r="K474" s="118"/>
      <c r="L474" s="118">
        <v>0</v>
      </c>
      <c r="M474" s="118"/>
      <c r="N474" s="118">
        <v>0</v>
      </c>
      <c r="O474" s="118">
        <v>0</v>
      </c>
      <c r="P474" s="118"/>
    </row>
    <row r="475" spans="1:16" x14ac:dyDescent="0.25">
      <c r="A475" s="118" t="s">
        <v>559</v>
      </c>
      <c r="B475" s="118"/>
      <c r="C475" s="118"/>
      <c r="D475" s="118"/>
      <c r="E475" s="118">
        <v>0</v>
      </c>
      <c r="F475" s="118"/>
      <c r="G475" s="118"/>
      <c r="H475" s="118"/>
      <c r="I475" s="118">
        <v>0</v>
      </c>
      <c r="J475" s="118"/>
      <c r="K475" s="118"/>
      <c r="L475" s="118">
        <v>0</v>
      </c>
      <c r="M475" s="118"/>
      <c r="N475" s="118">
        <v>0</v>
      </c>
      <c r="O475" s="118">
        <v>0</v>
      </c>
      <c r="P475" s="118"/>
    </row>
    <row r="476" spans="1:16" x14ac:dyDescent="0.25">
      <c r="A476" s="118" t="s">
        <v>421</v>
      </c>
      <c r="B476" s="118"/>
      <c r="C476" s="118">
        <v>90.576899999999995</v>
      </c>
      <c r="D476" s="118">
        <v>90.576899999999995</v>
      </c>
      <c r="E476" s="118"/>
      <c r="F476" s="118">
        <v>28.0336</v>
      </c>
      <c r="G476" s="118"/>
      <c r="H476" s="118"/>
      <c r="I476" s="118">
        <v>11.874599999999999</v>
      </c>
      <c r="J476" s="118"/>
      <c r="K476" s="118"/>
      <c r="L476" s="118">
        <v>2.1648000000000001</v>
      </c>
      <c r="M476" s="118"/>
      <c r="N476" s="118">
        <v>0</v>
      </c>
      <c r="O476" s="118">
        <v>0</v>
      </c>
      <c r="P476" s="118"/>
    </row>
    <row r="477" spans="1:16" x14ac:dyDescent="0.25">
      <c r="A477" s="118" t="s">
        <v>422</v>
      </c>
      <c r="B477" s="118"/>
      <c r="C477" s="118"/>
      <c r="D477" s="118">
        <v>0</v>
      </c>
      <c r="E477" s="118">
        <v>0</v>
      </c>
      <c r="F477" s="118"/>
      <c r="G477" s="118"/>
      <c r="H477" s="118"/>
      <c r="I477" s="118">
        <v>0</v>
      </c>
      <c r="J477" s="118"/>
      <c r="K477" s="118"/>
      <c r="L477" s="118">
        <v>0</v>
      </c>
      <c r="M477" s="118"/>
      <c r="N477" s="118">
        <v>0</v>
      </c>
      <c r="O477" s="118">
        <v>0</v>
      </c>
      <c r="P477" s="118"/>
    </row>
    <row r="478" spans="1:16" x14ac:dyDescent="0.25">
      <c r="A478" s="118" t="s">
        <v>423</v>
      </c>
      <c r="B478" s="118"/>
      <c r="C478" s="118">
        <v>10.1686</v>
      </c>
      <c r="D478" s="118">
        <v>10.1686</v>
      </c>
      <c r="E478" s="118"/>
      <c r="F478" s="118">
        <v>3.1472000000000002</v>
      </c>
      <c r="G478" s="118"/>
      <c r="H478" s="118"/>
      <c r="I478" s="118">
        <v>1.3331</v>
      </c>
      <c r="J478" s="118"/>
      <c r="K478" s="118"/>
      <c r="L478" s="118">
        <v>0.24299999999999999</v>
      </c>
      <c r="M478" s="118"/>
      <c r="N478" s="118">
        <v>0</v>
      </c>
      <c r="O478" s="118">
        <v>0</v>
      </c>
      <c r="P478" s="118"/>
    </row>
    <row r="479" spans="1:16" x14ac:dyDescent="0.25">
      <c r="A479" s="118" t="s">
        <v>424</v>
      </c>
      <c r="B479" s="118"/>
      <c r="C479" s="118"/>
      <c r="D479" s="118">
        <v>0</v>
      </c>
      <c r="E479" s="118"/>
      <c r="F479" s="118"/>
      <c r="G479" s="118"/>
      <c r="H479" s="118"/>
      <c r="I479" s="118">
        <v>0</v>
      </c>
      <c r="J479" s="118"/>
      <c r="K479" s="118"/>
      <c r="L479" s="118">
        <v>0</v>
      </c>
      <c r="M479" s="118"/>
      <c r="N479" s="118">
        <v>0</v>
      </c>
      <c r="O479" s="118">
        <v>0</v>
      </c>
      <c r="P479" s="118"/>
    </row>
    <row r="480" spans="1:16" x14ac:dyDescent="0.25">
      <c r="A480" s="118" t="s">
        <v>425</v>
      </c>
      <c r="B480" s="118"/>
      <c r="C480" s="118">
        <v>5.9063999999999997</v>
      </c>
      <c r="D480" s="118">
        <v>5.9063999999999997</v>
      </c>
      <c r="E480" s="118"/>
      <c r="F480" s="118">
        <v>1.8280000000000001</v>
      </c>
      <c r="G480" s="118"/>
      <c r="H480" s="118"/>
      <c r="I480" s="118">
        <v>0.77429999999999999</v>
      </c>
      <c r="J480" s="118"/>
      <c r="K480" s="118"/>
      <c r="L480" s="118">
        <v>0.14119999999999999</v>
      </c>
      <c r="M480" s="118"/>
      <c r="N480" s="118">
        <v>0</v>
      </c>
      <c r="O480" s="118">
        <v>0</v>
      </c>
      <c r="P480" s="118"/>
    </row>
    <row r="481" spans="1:16" x14ac:dyDescent="0.25">
      <c r="A481" s="118" t="s">
        <v>426</v>
      </c>
      <c r="B481" s="118"/>
      <c r="C481" s="118">
        <v>34.7376</v>
      </c>
      <c r="D481" s="118">
        <v>34.7376</v>
      </c>
      <c r="E481" s="118"/>
      <c r="F481" s="118">
        <v>10.751300000000001</v>
      </c>
      <c r="G481" s="118"/>
      <c r="H481" s="118"/>
      <c r="I481" s="118">
        <v>4.5541</v>
      </c>
      <c r="J481" s="118"/>
      <c r="K481" s="118"/>
      <c r="L481" s="118">
        <v>0.83020000000000005</v>
      </c>
      <c r="M481" s="118"/>
      <c r="N481" s="118">
        <v>0</v>
      </c>
      <c r="O481" s="118">
        <v>0</v>
      </c>
      <c r="P481" s="118"/>
    </row>
    <row r="482" spans="1:16" x14ac:dyDescent="0.25">
      <c r="A482" s="118" t="s">
        <v>427</v>
      </c>
      <c r="B482" s="118"/>
      <c r="C482" s="118">
        <v>11.3118</v>
      </c>
      <c r="D482" s="118">
        <v>11.3118</v>
      </c>
      <c r="E482" s="118">
        <v>0</v>
      </c>
      <c r="F482" s="118">
        <v>3.5009999999999999</v>
      </c>
      <c r="G482" s="118"/>
      <c r="H482" s="118"/>
      <c r="I482" s="118">
        <v>1.4830000000000001</v>
      </c>
      <c r="J482" s="118"/>
      <c r="K482" s="118"/>
      <c r="L482" s="118">
        <v>0.27039999999999997</v>
      </c>
      <c r="M482" s="118"/>
      <c r="N482" s="118">
        <v>0</v>
      </c>
      <c r="O482" s="118">
        <v>0</v>
      </c>
      <c r="P482" s="118"/>
    </row>
    <row r="483" spans="1:16" x14ac:dyDescent="0.25">
      <c r="A483" s="118" t="s">
        <v>428</v>
      </c>
      <c r="B483" s="118"/>
      <c r="C483" s="118">
        <v>25.788900000000002</v>
      </c>
      <c r="D483" s="118">
        <v>25.788900000000002</v>
      </c>
      <c r="E483" s="118"/>
      <c r="F483" s="118">
        <v>7.9817</v>
      </c>
      <c r="G483" s="118"/>
      <c r="H483" s="118"/>
      <c r="I483" s="118">
        <v>3.3809</v>
      </c>
      <c r="J483" s="118"/>
      <c r="K483" s="118"/>
      <c r="L483" s="118">
        <v>0.61639999999999995</v>
      </c>
      <c r="M483" s="118"/>
      <c r="N483" s="118">
        <v>0</v>
      </c>
      <c r="O483" s="118">
        <v>0</v>
      </c>
      <c r="P483" s="118"/>
    </row>
    <row r="484" spans="1:16" x14ac:dyDescent="0.25">
      <c r="A484" s="118" t="s">
        <v>429</v>
      </c>
      <c r="B484" s="118"/>
      <c r="C484" s="118"/>
      <c r="D484" s="118">
        <v>0</v>
      </c>
      <c r="E484" s="118">
        <v>0</v>
      </c>
      <c r="F484" s="118"/>
      <c r="G484" s="118"/>
      <c r="H484" s="118"/>
      <c r="I484" s="118">
        <v>0</v>
      </c>
      <c r="J484" s="118"/>
      <c r="K484" s="118"/>
      <c r="L484" s="118">
        <v>0</v>
      </c>
      <c r="M484" s="118"/>
      <c r="N484" s="118">
        <v>0</v>
      </c>
      <c r="O484" s="118">
        <v>0</v>
      </c>
      <c r="P484" s="118"/>
    </row>
    <row r="485" spans="1:16" x14ac:dyDescent="0.25">
      <c r="A485" s="118" t="s">
        <v>430</v>
      </c>
      <c r="B485" s="118"/>
      <c r="C485" s="118">
        <v>16.9956</v>
      </c>
      <c r="D485" s="118">
        <v>16.9956</v>
      </c>
      <c r="E485" s="118">
        <v>0</v>
      </c>
      <c r="F485" s="118">
        <v>5.2601000000000004</v>
      </c>
      <c r="G485" s="118"/>
      <c r="H485" s="118"/>
      <c r="I485" s="118">
        <v>2.2281</v>
      </c>
      <c r="J485" s="118"/>
      <c r="K485" s="118"/>
      <c r="L485" s="118">
        <v>0.40620000000000001</v>
      </c>
      <c r="M485" s="118"/>
      <c r="N485" s="118">
        <v>0</v>
      </c>
      <c r="O485" s="118">
        <v>0</v>
      </c>
      <c r="P485" s="118"/>
    </row>
    <row r="486" spans="1:16" x14ac:dyDescent="0.25">
      <c r="A486" s="118" t="s">
        <v>561</v>
      </c>
      <c r="B486" s="118"/>
      <c r="C486" s="118"/>
      <c r="D486" s="118"/>
      <c r="E486" s="118"/>
      <c r="F486" s="118"/>
      <c r="G486" s="118"/>
      <c r="H486" s="118"/>
      <c r="I486" s="118">
        <v>0</v>
      </c>
      <c r="J486" s="118"/>
      <c r="K486" s="118"/>
      <c r="L486" s="118">
        <v>0</v>
      </c>
      <c r="M486" s="118"/>
      <c r="N486" s="118">
        <v>0</v>
      </c>
      <c r="O486" s="118">
        <v>0</v>
      </c>
      <c r="P486" s="118"/>
    </row>
    <row r="487" spans="1:16" x14ac:dyDescent="0.25">
      <c r="A487" s="118" t="s">
        <v>431</v>
      </c>
      <c r="B487" s="118"/>
      <c r="C487" s="118">
        <v>12.3835</v>
      </c>
      <c r="D487" s="118">
        <v>12.3835</v>
      </c>
      <c r="E487" s="118"/>
      <c r="F487" s="118">
        <v>3.8327</v>
      </c>
      <c r="G487" s="118"/>
      <c r="H487" s="118"/>
      <c r="I487" s="118">
        <v>1.6234999999999999</v>
      </c>
      <c r="J487" s="118"/>
      <c r="K487" s="118"/>
      <c r="L487" s="118">
        <v>0.29599999999999999</v>
      </c>
      <c r="M487" s="118"/>
      <c r="N487" s="118">
        <v>0</v>
      </c>
      <c r="O487" s="118">
        <v>0</v>
      </c>
      <c r="P487" s="118"/>
    </row>
    <row r="488" spans="1:16" x14ac:dyDescent="0.25">
      <c r="A488" s="118" t="s">
        <v>432</v>
      </c>
      <c r="B488" s="118"/>
      <c r="C488" s="118">
        <v>21.193100000000001</v>
      </c>
      <c r="D488" s="118">
        <v>21.193100000000001</v>
      </c>
      <c r="E488" s="118"/>
      <c r="F488" s="118">
        <v>6.5593000000000004</v>
      </c>
      <c r="G488" s="118"/>
      <c r="H488" s="118"/>
      <c r="I488" s="118">
        <v>2.7784</v>
      </c>
      <c r="J488" s="118"/>
      <c r="K488" s="118"/>
      <c r="L488" s="118">
        <v>0.50649999999999995</v>
      </c>
      <c r="M488" s="118"/>
      <c r="N488" s="118">
        <v>0</v>
      </c>
      <c r="O488" s="118">
        <v>0</v>
      </c>
      <c r="P488" s="118"/>
    </row>
    <row r="489" spans="1:16" x14ac:dyDescent="0.25">
      <c r="A489" s="118" t="s">
        <v>433</v>
      </c>
      <c r="B489" s="118"/>
      <c r="C489" s="118">
        <v>4.68</v>
      </c>
      <c r="D489" s="118">
        <v>4.68</v>
      </c>
      <c r="E489" s="118"/>
      <c r="F489" s="118">
        <v>1.4484999999999999</v>
      </c>
      <c r="G489" s="118"/>
      <c r="H489" s="118"/>
      <c r="I489" s="118">
        <v>0.61350000000000005</v>
      </c>
      <c r="J489" s="118"/>
      <c r="K489" s="118"/>
      <c r="L489" s="118">
        <v>0.1119</v>
      </c>
      <c r="M489" s="118"/>
      <c r="N489" s="118">
        <v>0</v>
      </c>
      <c r="O489" s="118">
        <v>0</v>
      </c>
      <c r="P489" s="118"/>
    </row>
    <row r="490" spans="1:16" x14ac:dyDescent="0.25">
      <c r="A490" s="118" t="s">
        <v>434</v>
      </c>
      <c r="B490" s="118"/>
      <c r="C490" s="118"/>
      <c r="D490" s="118">
        <v>0</v>
      </c>
      <c r="E490" s="118"/>
      <c r="F490" s="118"/>
      <c r="G490" s="118"/>
      <c r="H490" s="118"/>
      <c r="I490" s="118">
        <v>0</v>
      </c>
      <c r="J490" s="118"/>
      <c r="K490" s="118"/>
      <c r="L490" s="118">
        <v>0</v>
      </c>
      <c r="M490" s="118"/>
      <c r="N490" s="118">
        <v>0</v>
      </c>
      <c r="O490" s="118">
        <v>0</v>
      </c>
      <c r="P490" s="118"/>
    </row>
    <row r="491" spans="1:16" x14ac:dyDescent="0.25">
      <c r="A491" s="118" t="s">
        <v>435</v>
      </c>
      <c r="B491" s="118"/>
      <c r="C491" s="118">
        <v>5.7164000000000001</v>
      </c>
      <c r="D491" s="118">
        <v>5.7164000000000001</v>
      </c>
      <c r="E491" s="118"/>
      <c r="F491" s="118">
        <v>1.7692000000000001</v>
      </c>
      <c r="G491" s="118"/>
      <c r="H491" s="118"/>
      <c r="I491" s="118">
        <v>0.74939999999999996</v>
      </c>
      <c r="J491" s="118"/>
      <c r="K491" s="118"/>
      <c r="L491" s="118">
        <v>0.1366</v>
      </c>
      <c r="M491" s="118"/>
      <c r="N491" s="118">
        <v>0</v>
      </c>
      <c r="O491" s="118">
        <v>0</v>
      </c>
      <c r="P491" s="118"/>
    </row>
    <row r="492" spans="1:16" x14ac:dyDescent="0.25">
      <c r="A492" s="118" t="s">
        <v>436</v>
      </c>
      <c r="B492" s="118"/>
      <c r="C492" s="118"/>
      <c r="D492" s="118">
        <v>0</v>
      </c>
      <c r="E492" s="118"/>
      <c r="F492" s="118"/>
      <c r="G492" s="118"/>
      <c r="H492" s="118"/>
      <c r="I492" s="118">
        <v>0</v>
      </c>
      <c r="J492" s="118"/>
      <c r="K492" s="118"/>
      <c r="L492" s="118">
        <v>0</v>
      </c>
      <c r="M492" s="118"/>
      <c r="N492" s="118">
        <v>0</v>
      </c>
      <c r="O492" s="118">
        <v>0</v>
      </c>
      <c r="P492" s="118"/>
    </row>
    <row r="493" spans="1:16" x14ac:dyDescent="0.25">
      <c r="A493" s="118" t="s">
        <v>437</v>
      </c>
      <c r="B493" s="118"/>
      <c r="C493" s="118"/>
      <c r="D493" s="118">
        <v>0</v>
      </c>
      <c r="E493" s="118"/>
      <c r="F493" s="118"/>
      <c r="G493" s="118"/>
      <c r="H493" s="118"/>
      <c r="I493" s="118">
        <v>0</v>
      </c>
      <c r="J493" s="118"/>
      <c r="K493" s="118"/>
      <c r="L493" s="118">
        <v>0</v>
      </c>
      <c r="M493" s="118"/>
      <c r="N493" s="118">
        <v>0</v>
      </c>
      <c r="O493" s="118">
        <v>0</v>
      </c>
      <c r="P493" s="118"/>
    </row>
    <row r="494" spans="1:16" x14ac:dyDescent="0.25">
      <c r="A494" s="118" t="s">
        <v>438</v>
      </c>
      <c r="B494" s="118"/>
      <c r="C494" s="118">
        <v>8.3341999999999992</v>
      </c>
      <c r="D494" s="118">
        <v>8.3341999999999992</v>
      </c>
      <c r="E494" s="118"/>
      <c r="F494" s="118">
        <v>2.5794000000000001</v>
      </c>
      <c r="G494" s="118"/>
      <c r="H494" s="118"/>
      <c r="I494" s="118">
        <v>1.0926</v>
      </c>
      <c r="J494" s="118"/>
      <c r="K494" s="118"/>
      <c r="L494" s="118">
        <v>0.19919999999999999</v>
      </c>
      <c r="M494" s="118"/>
      <c r="N494" s="118">
        <v>0</v>
      </c>
      <c r="O494" s="118">
        <v>0</v>
      </c>
      <c r="P494" s="118"/>
    </row>
    <row r="495" spans="1:16" x14ac:dyDescent="0.25">
      <c r="A495" s="118" t="s">
        <v>439</v>
      </c>
      <c r="B495" s="118"/>
      <c r="C495" s="118">
        <v>42.549300000000002</v>
      </c>
      <c r="D495" s="118">
        <v>42.549300000000002</v>
      </c>
      <c r="E495" s="118"/>
      <c r="F495" s="118">
        <v>13.169</v>
      </c>
      <c r="G495" s="118"/>
      <c r="H495" s="118"/>
      <c r="I495" s="118">
        <v>5.5781999999999998</v>
      </c>
      <c r="J495" s="118"/>
      <c r="K495" s="118"/>
      <c r="L495" s="118">
        <v>1.0168999999999999</v>
      </c>
      <c r="M495" s="118"/>
      <c r="N495" s="118">
        <v>0</v>
      </c>
      <c r="O495" s="118">
        <v>0</v>
      </c>
      <c r="P495" s="118"/>
    </row>
    <row r="496" spans="1:16" x14ac:dyDescent="0.25">
      <c r="A496" s="118" t="s">
        <v>440</v>
      </c>
      <c r="B496" s="118"/>
      <c r="C496" s="118">
        <v>15.132</v>
      </c>
      <c r="D496" s="118">
        <v>15.132</v>
      </c>
      <c r="E496" s="118"/>
      <c r="F496" s="118">
        <v>4.6833999999999998</v>
      </c>
      <c r="G496" s="118"/>
      <c r="H496" s="118"/>
      <c r="I496" s="118">
        <v>1.9838</v>
      </c>
      <c r="J496" s="118"/>
      <c r="K496" s="118"/>
      <c r="L496" s="118">
        <v>0.36170000000000002</v>
      </c>
      <c r="M496" s="118"/>
      <c r="N496" s="118">
        <v>0</v>
      </c>
      <c r="O496" s="118">
        <v>0</v>
      </c>
      <c r="P496" s="118"/>
    </row>
    <row r="497" spans="1:16" x14ac:dyDescent="0.25">
      <c r="A497" s="118" t="s">
        <v>441</v>
      </c>
      <c r="B497" s="118"/>
      <c r="C497" s="118">
        <v>53.874400000000001</v>
      </c>
      <c r="D497" s="118">
        <v>53.874400000000001</v>
      </c>
      <c r="E497" s="118"/>
      <c r="F497" s="118">
        <v>16.674099999999999</v>
      </c>
      <c r="G497" s="118"/>
      <c r="H497" s="118"/>
      <c r="I497" s="118">
        <v>7.0629</v>
      </c>
      <c r="J497" s="118"/>
      <c r="K497" s="118"/>
      <c r="L497" s="118">
        <v>1.2876000000000001</v>
      </c>
      <c r="M497" s="118"/>
      <c r="N497" s="118">
        <v>0</v>
      </c>
      <c r="O497" s="118">
        <v>0</v>
      </c>
      <c r="P497" s="118"/>
    </row>
    <row r="498" spans="1:16" x14ac:dyDescent="0.25">
      <c r="A498" s="118" t="s">
        <v>442</v>
      </c>
      <c r="B498" s="118"/>
      <c r="C498" s="118">
        <v>13.7685</v>
      </c>
      <c r="D498" s="118">
        <v>13.7685</v>
      </c>
      <c r="E498" s="118"/>
      <c r="F498" s="118">
        <v>4.2614000000000001</v>
      </c>
      <c r="G498" s="118"/>
      <c r="H498" s="118"/>
      <c r="I498" s="118">
        <v>1.8050999999999999</v>
      </c>
      <c r="J498" s="118"/>
      <c r="K498" s="118"/>
      <c r="L498" s="118">
        <v>0.3291</v>
      </c>
      <c r="M498" s="118"/>
      <c r="N498" s="118">
        <v>0</v>
      </c>
      <c r="O498" s="118">
        <v>0</v>
      </c>
      <c r="P498" s="118"/>
    </row>
    <row r="499" spans="1:16" x14ac:dyDescent="0.25">
      <c r="A499" s="118" t="s">
        <v>443</v>
      </c>
      <c r="B499" s="118"/>
      <c r="C499" s="118"/>
      <c r="D499" s="118">
        <v>0</v>
      </c>
      <c r="E499" s="118"/>
      <c r="F499" s="118"/>
      <c r="G499" s="118"/>
      <c r="H499" s="118"/>
      <c r="I499" s="118">
        <v>0</v>
      </c>
      <c r="J499" s="118"/>
      <c r="K499" s="118"/>
      <c r="L499" s="118">
        <v>0</v>
      </c>
      <c r="M499" s="118"/>
      <c r="N499" s="118">
        <v>0</v>
      </c>
      <c r="O499" s="118">
        <v>0</v>
      </c>
      <c r="P499" s="118"/>
    </row>
    <row r="500" spans="1:16" x14ac:dyDescent="0.25">
      <c r="A500" s="118" t="s">
        <v>444</v>
      </c>
      <c r="B500" s="118"/>
      <c r="C500" s="118">
        <v>21.508600000000001</v>
      </c>
      <c r="D500" s="118">
        <v>21.508600000000001</v>
      </c>
      <c r="E500" s="118"/>
      <c r="F500" s="118">
        <v>6.6569000000000003</v>
      </c>
      <c r="G500" s="118"/>
      <c r="H500" s="118"/>
      <c r="I500" s="118">
        <v>2.8197999999999999</v>
      </c>
      <c r="J500" s="118"/>
      <c r="K500" s="118"/>
      <c r="L500" s="118">
        <v>0.5141</v>
      </c>
      <c r="M500" s="118"/>
      <c r="N500" s="118">
        <v>0</v>
      </c>
      <c r="O500" s="118">
        <v>0</v>
      </c>
      <c r="P500" s="118"/>
    </row>
    <row r="501" spans="1:16" x14ac:dyDescent="0.25">
      <c r="A501" s="118" t="s">
        <v>445</v>
      </c>
      <c r="B501" s="118"/>
      <c r="C501" s="118">
        <v>22.767099999999999</v>
      </c>
      <c r="D501" s="118">
        <v>22.767099999999999</v>
      </c>
      <c r="E501" s="118"/>
      <c r="F501" s="118">
        <v>7.0464000000000002</v>
      </c>
      <c r="G501" s="118"/>
      <c r="H501" s="118"/>
      <c r="I501" s="118">
        <v>2.9847999999999999</v>
      </c>
      <c r="J501" s="118"/>
      <c r="K501" s="118"/>
      <c r="L501" s="118">
        <v>0.54410000000000003</v>
      </c>
      <c r="M501" s="118"/>
      <c r="N501" s="118">
        <v>0</v>
      </c>
      <c r="O501" s="118">
        <v>0</v>
      </c>
      <c r="P501" s="118"/>
    </row>
    <row r="502" spans="1:16" x14ac:dyDescent="0.25">
      <c r="A502" s="118" t="s">
        <v>446</v>
      </c>
      <c r="B502" s="118"/>
      <c r="C502" s="118">
        <v>61.781999999999996</v>
      </c>
      <c r="D502" s="118">
        <v>61.781999999999996</v>
      </c>
      <c r="E502" s="118"/>
      <c r="F502" s="118">
        <v>19.121500000000001</v>
      </c>
      <c r="G502" s="118"/>
      <c r="H502" s="118"/>
      <c r="I502" s="118">
        <v>8.0996000000000006</v>
      </c>
      <c r="J502" s="118"/>
      <c r="K502" s="118"/>
      <c r="L502" s="118">
        <v>1.4765999999999999</v>
      </c>
      <c r="M502" s="118"/>
      <c r="N502" s="118">
        <v>0</v>
      </c>
      <c r="O502" s="118">
        <v>0</v>
      </c>
      <c r="P502" s="118"/>
    </row>
    <row r="503" spans="1:16" x14ac:dyDescent="0.25">
      <c r="A503" s="118" t="s">
        <v>447</v>
      </c>
      <c r="B503" s="118"/>
      <c r="C503" s="118">
        <v>25.022500000000001</v>
      </c>
      <c r="D503" s="118">
        <v>25.022500000000001</v>
      </c>
      <c r="E503" s="118"/>
      <c r="F503" s="118">
        <v>7.7445000000000004</v>
      </c>
      <c r="G503" s="118"/>
      <c r="H503" s="118"/>
      <c r="I503" s="118">
        <v>3.2804000000000002</v>
      </c>
      <c r="J503" s="118"/>
      <c r="K503" s="118"/>
      <c r="L503" s="118">
        <v>0.59799999999999998</v>
      </c>
      <c r="M503" s="118"/>
      <c r="N503" s="118">
        <v>0</v>
      </c>
      <c r="O503" s="118">
        <v>0</v>
      </c>
      <c r="P503" s="118"/>
    </row>
    <row r="504" spans="1:16" x14ac:dyDescent="0.25">
      <c r="A504" s="118" t="s">
        <v>448</v>
      </c>
      <c r="B504" s="118"/>
      <c r="C504" s="118"/>
      <c r="D504" s="118">
        <v>0</v>
      </c>
      <c r="E504" s="118"/>
      <c r="F504" s="118"/>
      <c r="G504" s="118"/>
      <c r="H504" s="118"/>
      <c r="I504" s="118">
        <v>0</v>
      </c>
      <c r="J504" s="118"/>
      <c r="K504" s="118"/>
      <c r="L504" s="118">
        <v>0</v>
      </c>
      <c r="M504" s="118"/>
      <c r="N504" s="118">
        <v>0</v>
      </c>
      <c r="O504" s="118">
        <v>0</v>
      </c>
      <c r="P504" s="118"/>
    </row>
    <row r="505" spans="1:16" x14ac:dyDescent="0.25">
      <c r="A505" s="118" t="s">
        <v>449</v>
      </c>
      <c r="B505" s="118"/>
      <c r="C505" s="118">
        <v>28.5337</v>
      </c>
      <c r="D505" s="118">
        <v>28.5337</v>
      </c>
      <c r="E505" s="118"/>
      <c r="F505" s="118">
        <v>8.8312000000000008</v>
      </c>
      <c r="G505" s="118"/>
      <c r="H505" s="118"/>
      <c r="I505" s="118">
        <v>3.7408000000000001</v>
      </c>
      <c r="J505" s="118"/>
      <c r="K505" s="118"/>
      <c r="L505" s="118">
        <v>0.68200000000000005</v>
      </c>
      <c r="M505" s="118"/>
      <c r="N505" s="118">
        <v>0</v>
      </c>
      <c r="O505" s="118">
        <v>0</v>
      </c>
      <c r="P505" s="118"/>
    </row>
    <row r="506" spans="1:16" x14ac:dyDescent="0.25">
      <c r="A506" s="118" t="s">
        <v>450</v>
      </c>
      <c r="B506" s="118"/>
      <c r="C506" s="118"/>
      <c r="D506" s="118">
        <v>0</v>
      </c>
      <c r="E506" s="118"/>
      <c r="F506" s="118"/>
      <c r="G506" s="118"/>
      <c r="H506" s="118"/>
      <c r="I506" s="118">
        <v>0</v>
      </c>
      <c r="J506" s="118"/>
      <c r="K506" s="118"/>
      <c r="L506" s="118">
        <v>0</v>
      </c>
      <c r="M506" s="118"/>
      <c r="N506" s="118">
        <v>0</v>
      </c>
      <c r="O506" s="118">
        <v>0</v>
      </c>
      <c r="P506" s="118"/>
    </row>
    <row r="507" spans="1:16" x14ac:dyDescent="0.25">
      <c r="A507" s="118" t="s">
        <v>451</v>
      </c>
      <c r="B507" s="118"/>
      <c r="C507" s="118">
        <v>1.5445</v>
      </c>
      <c r="D507" s="118">
        <v>1.5445</v>
      </c>
      <c r="E507" s="118"/>
      <c r="F507" s="118">
        <v>0.47799999999999998</v>
      </c>
      <c r="G507" s="118"/>
      <c r="H507" s="118"/>
      <c r="I507" s="118">
        <v>0.20250000000000001</v>
      </c>
      <c r="J507" s="118"/>
      <c r="K507" s="118"/>
      <c r="L507" s="118">
        <v>3.6900000000000002E-2</v>
      </c>
      <c r="M507" s="118"/>
      <c r="N507" s="118">
        <v>0</v>
      </c>
      <c r="O507" s="118">
        <v>0</v>
      </c>
      <c r="P507" s="118"/>
    </row>
    <row r="508" spans="1:16" x14ac:dyDescent="0.25">
      <c r="A508" s="118" t="s">
        <v>562</v>
      </c>
      <c r="B508" s="118"/>
      <c r="C508" s="118">
        <v>4.8425000000000002</v>
      </c>
      <c r="D508" s="118"/>
      <c r="E508" s="118"/>
      <c r="F508" s="118">
        <v>1.4987999999999999</v>
      </c>
      <c r="G508" s="118"/>
      <c r="H508" s="118"/>
      <c r="I508" s="118">
        <v>0</v>
      </c>
      <c r="J508" s="118"/>
      <c r="K508" s="118"/>
      <c r="L508" s="118">
        <v>0</v>
      </c>
      <c r="M508" s="118"/>
      <c r="N508" s="118">
        <v>0</v>
      </c>
      <c r="O508" s="118">
        <v>0</v>
      </c>
      <c r="P508" s="118"/>
    </row>
    <row r="509" spans="1:16" x14ac:dyDescent="0.25">
      <c r="A509" s="118" t="s">
        <v>452</v>
      </c>
      <c r="B509" s="120">
        <v>1010</v>
      </c>
      <c r="C509" s="118">
        <v>45.165300000000002</v>
      </c>
      <c r="D509" s="120">
        <v>1055.1652999999999</v>
      </c>
      <c r="E509" s="118">
        <v>661</v>
      </c>
      <c r="F509" s="118">
        <v>326.57369999999997</v>
      </c>
      <c r="G509" s="118">
        <v>83.6066</v>
      </c>
      <c r="H509" s="118">
        <v>234</v>
      </c>
      <c r="I509" s="118">
        <v>138.3322</v>
      </c>
      <c r="J509" s="118">
        <v>71.750900000000001</v>
      </c>
      <c r="K509" s="118">
        <v>5</v>
      </c>
      <c r="L509" s="118">
        <v>25.218499999999999</v>
      </c>
      <c r="M509" s="118"/>
      <c r="N509" s="118">
        <v>22</v>
      </c>
      <c r="O509" s="118">
        <v>0</v>
      </c>
      <c r="P509" s="120">
        <v>1232.5228</v>
      </c>
    </row>
    <row r="510" spans="1:16" x14ac:dyDescent="0.25">
      <c r="A510" s="118" t="s">
        <v>453</v>
      </c>
      <c r="B510" s="118"/>
      <c r="C510" s="118">
        <v>100.0985</v>
      </c>
      <c r="D510" s="118">
        <v>100.0985</v>
      </c>
      <c r="E510" s="118"/>
      <c r="F510" s="118">
        <v>30.980499999999999</v>
      </c>
      <c r="G510" s="118"/>
      <c r="H510" s="118"/>
      <c r="I510" s="118">
        <v>13.1229</v>
      </c>
      <c r="J510" s="118"/>
      <c r="K510" s="118"/>
      <c r="L510" s="118">
        <v>2.3923999999999999</v>
      </c>
      <c r="M510" s="118"/>
      <c r="N510" s="118">
        <v>0</v>
      </c>
      <c r="O510" s="118">
        <v>0</v>
      </c>
      <c r="P510" s="118"/>
    </row>
    <row r="511" spans="1:16" x14ac:dyDescent="0.25">
      <c r="A511" s="118" t="s">
        <v>454</v>
      </c>
      <c r="B511" s="118"/>
      <c r="C511" s="118">
        <v>38.630000000000003</v>
      </c>
      <c r="D511" s="118">
        <v>38.630000000000003</v>
      </c>
      <c r="E511" s="118"/>
      <c r="F511" s="118">
        <v>11.956</v>
      </c>
      <c r="G511" s="118"/>
      <c r="H511" s="118"/>
      <c r="I511" s="118">
        <v>5.0644</v>
      </c>
      <c r="J511" s="118"/>
      <c r="K511" s="118"/>
      <c r="L511" s="118">
        <v>0.92330000000000001</v>
      </c>
      <c r="M511" s="118"/>
      <c r="N511" s="118">
        <v>0</v>
      </c>
      <c r="O511" s="118">
        <v>0</v>
      </c>
      <c r="P511" s="118"/>
    </row>
    <row r="512" spans="1:16" x14ac:dyDescent="0.25">
      <c r="A512" s="118" t="s">
        <v>563</v>
      </c>
      <c r="B512" s="118"/>
      <c r="C512" s="118">
        <v>7.0682999999999998</v>
      </c>
      <c r="D512" s="118"/>
      <c r="E512" s="118"/>
      <c r="F512" s="118">
        <v>2.1876000000000002</v>
      </c>
      <c r="G512" s="118"/>
      <c r="H512" s="118"/>
      <c r="I512" s="118">
        <v>0</v>
      </c>
      <c r="J512" s="118"/>
      <c r="K512" s="118"/>
      <c r="L512" s="118">
        <v>0</v>
      </c>
      <c r="M512" s="118"/>
      <c r="N512" s="118">
        <v>0</v>
      </c>
      <c r="O512" s="118">
        <v>0</v>
      </c>
      <c r="P512" s="118"/>
    </row>
    <row r="513" spans="1:16" x14ac:dyDescent="0.25">
      <c r="A513" s="118" t="s">
        <v>564</v>
      </c>
      <c r="B513" s="118"/>
      <c r="C513" s="118"/>
      <c r="D513" s="118"/>
      <c r="E513" s="118"/>
      <c r="F513" s="118"/>
      <c r="G513" s="118"/>
      <c r="H513" s="118"/>
      <c r="I513" s="118">
        <v>0</v>
      </c>
      <c r="J513" s="118"/>
      <c r="K513" s="118"/>
      <c r="L513" s="118">
        <v>0</v>
      </c>
      <c r="M513" s="118"/>
      <c r="N513" s="118">
        <v>0</v>
      </c>
      <c r="O513" s="118">
        <v>0</v>
      </c>
      <c r="P513" s="118"/>
    </row>
    <row r="514" spans="1:16" x14ac:dyDescent="0.25">
      <c r="A514" s="118" t="s">
        <v>565</v>
      </c>
      <c r="B514" s="118"/>
      <c r="C514" s="118">
        <v>3.0718000000000001</v>
      </c>
      <c r="D514" s="118"/>
      <c r="E514" s="118">
        <v>0</v>
      </c>
      <c r="F514" s="118">
        <v>0.95069999999999999</v>
      </c>
      <c r="G514" s="118"/>
      <c r="H514" s="118"/>
      <c r="I514" s="118">
        <v>0</v>
      </c>
      <c r="J514" s="118"/>
      <c r="K514" s="118"/>
      <c r="L514" s="118">
        <v>0</v>
      </c>
      <c r="M514" s="118"/>
      <c r="N514" s="118">
        <v>0</v>
      </c>
      <c r="O514" s="118">
        <v>0</v>
      </c>
      <c r="P514" s="118"/>
    </row>
    <row r="515" spans="1:16" x14ac:dyDescent="0.25">
      <c r="A515" s="118" t="s">
        <v>455</v>
      </c>
      <c r="B515" s="118"/>
      <c r="C515" s="118">
        <v>24.350300000000001</v>
      </c>
      <c r="D515" s="118">
        <v>24.350300000000001</v>
      </c>
      <c r="E515" s="118"/>
      <c r="F515" s="118">
        <v>7.5364000000000004</v>
      </c>
      <c r="G515" s="118"/>
      <c r="H515" s="118"/>
      <c r="I515" s="118">
        <v>3.1922999999999999</v>
      </c>
      <c r="J515" s="118"/>
      <c r="K515" s="118"/>
      <c r="L515" s="118">
        <v>0.58199999999999996</v>
      </c>
      <c r="M515" s="118"/>
      <c r="N515" s="118">
        <v>0</v>
      </c>
      <c r="O515" s="118">
        <v>0</v>
      </c>
      <c r="P515" s="118"/>
    </row>
    <row r="516" spans="1:16" x14ac:dyDescent="0.25">
      <c r="A516" s="118" t="s">
        <v>456</v>
      </c>
      <c r="B516" s="118"/>
      <c r="C516" s="118">
        <v>8.2249999999999996</v>
      </c>
      <c r="D516" s="118">
        <v>8.2249999999999996</v>
      </c>
      <c r="E516" s="118"/>
      <c r="F516" s="118">
        <v>2.5455999999999999</v>
      </c>
      <c r="G516" s="118"/>
      <c r="H516" s="118"/>
      <c r="I516" s="118">
        <v>1.0783</v>
      </c>
      <c r="J516" s="118"/>
      <c r="K516" s="118"/>
      <c r="L516" s="118">
        <v>0.1966</v>
      </c>
      <c r="M516" s="118"/>
      <c r="N516" s="118">
        <v>0</v>
      </c>
      <c r="O516" s="118">
        <v>0</v>
      </c>
      <c r="P516" s="118"/>
    </row>
    <row r="517" spans="1:16" x14ac:dyDescent="0.25">
      <c r="A517" s="118" t="s">
        <v>457</v>
      </c>
      <c r="B517" s="118"/>
      <c r="C517" s="118">
        <v>9.0261999999999993</v>
      </c>
      <c r="D517" s="118">
        <v>9.0261999999999993</v>
      </c>
      <c r="E517" s="118">
        <v>0</v>
      </c>
      <c r="F517" s="118">
        <v>2.7936000000000001</v>
      </c>
      <c r="G517" s="118"/>
      <c r="H517" s="118"/>
      <c r="I517" s="118">
        <v>1.1833</v>
      </c>
      <c r="J517" s="118"/>
      <c r="K517" s="118"/>
      <c r="L517" s="118">
        <v>0.2157</v>
      </c>
      <c r="M517" s="118"/>
      <c r="N517" s="118">
        <v>0</v>
      </c>
      <c r="O517" s="118">
        <v>0</v>
      </c>
      <c r="P517" s="118"/>
    </row>
    <row r="518" spans="1:16" x14ac:dyDescent="0.25">
      <c r="A518" s="118" t="s">
        <v>458</v>
      </c>
      <c r="B518" s="118"/>
      <c r="C518" s="118">
        <v>19.582599999999999</v>
      </c>
      <c r="D518" s="118">
        <v>19.582599999999999</v>
      </c>
      <c r="E518" s="118">
        <v>0</v>
      </c>
      <c r="F518" s="118">
        <v>6.0608000000000004</v>
      </c>
      <c r="G518" s="118"/>
      <c r="H518" s="118"/>
      <c r="I518" s="118">
        <v>2.5672999999999999</v>
      </c>
      <c r="J518" s="118"/>
      <c r="K518" s="118"/>
      <c r="L518" s="118">
        <v>0.46800000000000003</v>
      </c>
      <c r="M518" s="118"/>
      <c r="N518" s="118">
        <v>0</v>
      </c>
      <c r="O518" s="118">
        <v>0</v>
      </c>
      <c r="P518" s="118"/>
    </row>
    <row r="519" spans="1:16" x14ac:dyDescent="0.25">
      <c r="A519" s="118" t="s">
        <v>459</v>
      </c>
      <c r="B519" s="118"/>
      <c r="C519" s="118">
        <v>9.3536000000000001</v>
      </c>
      <c r="D519" s="118">
        <v>9.3536000000000001</v>
      </c>
      <c r="E519" s="118"/>
      <c r="F519" s="118">
        <v>2.8948999999999998</v>
      </c>
      <c r="G519" s="118"/>
      <c r="H519" s="118"/>
      <c r="I519" s="118">
        <v>1.2262999999999999</v>
      </c>
      <c r="J519" s="118"/>
      <c r="K519" s="118"/>
      <c r="L519" s="118">
        <v>0.22359999999999999</v>
      </c>
      <c r="M519" s="118"/>
      <c r="N519" s="118">
        <v>0</v>
      </c>
      <c r="O519" s="118">
        <v>0</v>
      </c>
      <c r="P519" s="118"/>
    </row>
    <row r="520" spans="1:16" x14ac:dyDescent="0.25">
      <c r="A520" s="118" t="s">
        <v>566</v>
      </c>
      <c r="B520" s="118"/>
      <c r="C520" s="118"/>
      <c r="D520" s="118"/>
      <c r="E520" s="118"/>
      <c r="F520" s="118"/>
      <c r="G520" s="118"/>
      <c r="H520" s="118"/>
      <c r="I520" s="118">
        <v>0</v>
      </c>
      <c r="J520" s="118"/>
      <c r="K520" s="118"/>
      <c r="L520" s="118">
        <v>0</v>
      </c>
      <c r="M520" s="118"/>
      <c r="N520" s="118">
        <v>0</v>
      </c>
      <c r="O520" s="118">
        <v>0</v>
      </c>
      <c r="P520" s="118"/>
    </row>
    <row r="521" spans="1:16" x14ac:dyDescent="0.25">
      <c r="A521" s="118" t="s">
        <v>460</v>
      </c>
      <c r="B521" s="118"/>
      <c r="C521" s="118">
        <v>50.1661</v>
      </c>
      <c r="D521" s="118">
        <v>50.1661</v>
      </c>
      <c r="E521" s="118"/>
      <c r="F521" s="118">
        <v>15.526400000000001</v>
      </c>
      <c r="G521" s="118"/>
      <c r="H521" s="118"/>
      <c r="I521" s="118">
        <v>6.5768000000000004</v>
      </c>
      <c r="J521" s="118"/>
      <c r="K521" s="118"/>
      <c r="L521" s="118">
        <v>1.1990000000000001</v>
      </c>
      <c r="M521" s="118"/>
      <c r="N521" s="118">
        <v>0</v>
      </c>
      <c r="O521" s="118">
        <v>0</v>
      </c>
      <c r="P521" s="118"/>
    </row>
    <row r="522" spans="1:16" x14ac:dyDescent="0.25">
      <c r="A522" s="118" t="s">
        <v>461</v>
      </c>
      <c r="B522" s="118"/>
      <c r="C522" s="118"/>
      <c r="D522" s="118">
        <v>0</v>
      </c>
      <c r="E522" s="118"/>
      <c r="F522" s="118"/>
      <c r="G522" s="118"/>
      <c r="H522" s="118"/>
      <c r="I522" s="118">
        <v>0</v>
      </c>
      <c r="J522" s="118"/>
      <c r="K522" s="118"/>
      <c r="L522" s="118">
        <v>0</v>
      </c>
      <c r="M522" s="118"/>
      <c r="N522" s="118">
        <v>0</v>
      </c>
      <c r="O522" s="118">
        <v>0</v>
      </c>
      <c r="P522" s="118"/>
    </row>
    <row r="523" spans="1:16" x14ac:dyDescent="0.25">
      <c r="A523" s="118" t="s">
        <v>462</v>
      </c>
      <c r="B523" s="118">
        <v>178</v>
      </c>
      <c r="C523" s="118">
        <v>2.8780000000000001</v>
      </c>
      <c r="D523" s="118">
        <v>180.87799999999999</v>
      </c>
      <c r="E523" s="118">
        <v>112</v>
      </c>
      <c r="F523" s="118">
        <v>55.981699999999996</v>
      </c>
      <c r="G523" s="118">
        <v>14.0046</v>
      </c>
      <c r="H523" s="118">
        <v>36</v>
      </c>
      <c r="I523" s="118">
        <v>23.713100000000001</v>
      </c>
      <c r="J523" s="118">
        <v>9.2151999999999994</v>
      </c>
      <c r="K523" s="118">
        <v>1</v>
      </c>
      <c r="L523" s="118">
        <v>4.3230000000000004</v>
      </c>
      <c r="M523" s="118"/>
      <c r="N523" s="118">
        <v>3</v>
      </c>
      <c r="O523" s="118">
        <v>0</v>
      </c>
      <c r="P523" s="118">
        <v>207.09780000000001</v>
      </c>
    </row>
    <row r="524" spans="1:16" x14ac:dyDescent="0.25">
      <c r="A524" s="118" t="s">
        <v>463</v>
      </c>
      <c r="B524" s="118"/>
      <c r="C524" s="118"/>
      <c r="D524" s="118">
        <v>0</v>
      </c>
      <c r="E524" s="118"/>
      <c r="F524" s="118"/>
      <c r="G524" s="118"/>
      <c r="H524" s="118"/>
      <c r="I524" s="118">
        <v>0</v>
      </c>
      <c r="J524" s="118"/>
      <c r="K524" s="118"/>
      <c r="L524" s="118">
        <v>0</v>
      </c>
      <c r="M524" s="118"/>
      <c r="N524" s="118">
        <v>0</v>
      </c>
      <c r="O524" s="118">
        <v>0</v>
      </c>
      <c r="P524" s="118"/>
    </row>
    <row r="525" spans="1:16" x14ac:dyDescent="0.25">
      <c r="A525" s="118" t="s">
        <v>464</v>
      </c>
      <c r="B525" s="118"/>
      <c r="C525" s="118">
        <v>59.555500000000002</v>
      </c>
      <c r="D525" s="118">
        <v>59.555500000000002</v>
      </c>
      <c r="E525" s="118"/>
      <c r="F525" s="118">
        <v>18.432400000000001</v>
      </c>
      <c r="G525" s="118"/>
      <c r="H525" s="118"/>
      <c r="I525" s="118">
        <v>7.8076999999999996</v>
      </c>
      <c r="J525" s="118"/>
      <c r="K525" s="118"/>
      <c r="L525" s="118">
        <v>1.4234</v>
      </c>
      <c r="M525" s="118"/>
      <c r="N525" s="118">
        <v>0</v>
      </c>
      <c r="O525" s="118">
        <v>0</v>
      </c>
      <c r="P525" s="118"/>
    </row>
    <row r="526" spans="1:16" x14ac:dyDescent="0.25">
      <c r="A526" s="118" t="s">
        <v>465</v>
      </c>
      <c r="B526" s="118"/>
      <c r="C526" s="118">
        <v>90.183800000000005</v>
      </c>
      <c r="D526" s="118">
        <v>90.183800000000005</v>
      </c>
      <c r="E526" s="118"/>
      <c r="F526" s="118">
        <v>27.911899999999999</v>
      </c>
      <c r="G526" s="118"/>
      <c r="H526" s="118"/>
      <c r="I526" s="118">
        <v>11.8231</v>
      </c>
      <c r="J526" s="118"/>
      <c r="K526" s="118"/>
      <c r="L526" s="118">
        <v>2.1554000000000002</v>
      </c>
      <c r="M526" s="118"/>
      <c r="N526" s="118">
        <v>0</v>
      </c>
      <c r="O526" s="118">
        <v>0</v>
      </c>
      <c r="P526" s="118"/>
    </row>
    <row r="527" spans="1:16" x14ac:dyDescent="0.25">
      <c r="A527" s="118" t="s">
        <v>466</v>
      </c>
      <c r="B527" s="118"/>
      <c r="C527" s="118">
        <v>20.228000000000002</v>
      </c>
      <c r="D527" s="118">
        <v>20.228000000000002</v>
      </c>
      <c r="E527" s="118">
        <v>0</v>
      </c>
      <c r="F527" s="118">
        <v>6.2606000000000002</v>
      </c>
      <c r="G527" s="118"/>
      <c r="H527" s="118"/>
      <c r="I527" s="118">
        <v>2.6518999999999999</v>
      </c>
      <c r="J527" s="118"/>
      <c r="K527" s="118"/>
      <c r="L527" s="118">
        <v>0.4834</v>
      </c>
      <c r="M527" s="118"/>
      <c r="N527" s="118">
        <v>0</v>
      </c>
      <c r="O527" s="118">
        <v>0</v>
      </c>
      <c r="P527" s="118"/>
    </row>
    <row r="528" spans="1:16" x14ac:dyDescent="0.25">
      <c r="A528" s="118" t="s">
        <v>467</v>
      </c>
      <c r="B528" s="118"/>
      <c r="C528" s="118">
        <v>61.2455</v>
      </c>
      <c r="D528" s="118">
        <v>61.2455</v>
      </c>
      <c r="E528" s="118">
        <v>0</v>
      </c>
      <c r="F528" s="118">
        <v>18.955500000000001</v>
      </c>
      <c r="G528" s="118"/>
      <c r="H528" s="118"/>
      <c r="I528" s="118">
        <v>8.0292999999999992</v>
      </c>
      <c r="J528" s="118"/>
      <c r="K528" s="118"/>
      <c r="L528" s="118">
        <v>1.4638</v>
      </c>
      <c r="M528" s="118"/>
      <c r="N528" s="118">
        <v>0</v>
      </c>
      <c r="O528" s="118">
        <v>0</v>
      </c>
      <c r="P528" s="118"/>
    </row>
    <row r="529" spans="1:16" x14ac:dyDescent="0.25">
      <c r="A529" s="118" t="s">
        <v>567</v>
      </c>
      <c r="B529" s="118"/>
      <c r="C529" s="118"/>
      <c r="D529" s="118"/>
      <c r="E529" s="118">
        <v>0</v>
      </c>
      <c r="F529" s="118"/>
      <c r="G529" s="118"/>
      <c r="H529" s="118"/>
      <c r="I529" s="118">
        <v>0</v>
      </c>
      <c r="J529" s="118"/>
      <c r="K529" s="118"/>
      <c r="L529" s="118">
        <v>0</v>
      </c>
      <c r="M529" s="118"/>
      <c r="N529" s="118">
        <v>0</v>
      </c>
      <c r="O529" s="118">
        <v>0</v>
      </c>
      <c r="P529" s="118"/>
    </row>
    <row r="530" spans="1:16" x14ac:dyDescent="0.25">
      <c r="A530" s="118" t="s">
        <v>468</v>
      </c>
      <c r="B530" s="118"/>
      <c r="C530" s="118">
        <v>0.2107</v>
      </c>
      <c r="D530" s="118">
        <v>0.2107</v>
      </c>
      <c r="E530" s="118"/>
      <c r="F530" s="118">
        <v>6.5199999999999994E-2</v>
      </c>
      <c r="G530" s="118"/>
      <c r="H530" s="118"/>
      <c r="I530" s="118">
        <v>2.76E-2</v>
      </c>
      <c r="J530" s="118"/>
      <c r="K530" s="118"/>
      <c r="L530" s="118">
        <v>5.0000000000000001E-3</v>
      </c>
      <c r="M530" s="118"/>
      <c r="N530" s="118">
        <v>0</v>
      </c>
      <c r="O530" s="118">
        <v>0</v>
      </c>
      <c r="P530" s="118"/>
    </row>
    <row r="531" spans="1:16" x14ac:dyDescent="0.25">
      <c r="A531" s="118" t="s">
        <v>469</v>
      </c>
      <c r="B531" s="118"/>
      <c r="C531" s="118">
        <v>17.776399999999999</v>
      </c>
      <c r="D531" s="118">
        <v>17.776399999999999</v>
      </c>
      <c r="E531" s="118"/>
      <c r="F531" s="118">
        <v>5.5018000000000002</v>
      </c>
      <c r="G531" s="118"/>
      <c r="H531" s="118"/>
      <c r="I531" s="118">
        <v>2.3304999999999998</v>
      </c>
      <c r="J531" s="118"/>
      <c r="K531" s="118"/>
      <c r="L531" s="118">
        <v>0.4249</v>
      </c>
      <c r="M531" s="118"/>
      <c r="N531" s="118">
        <v>0</v>
      </c>
      <c r="O531" s="118">
        <v>0</v>
      </c>
      <c r="P531" s="118"/>
    </row>
    <row r="532" spans="1:16" x14ac:dyDescent="0.25">
      <c r="A532" s="118" t="s">
        <v>470</v>
      </c>
      <c r="B532" s="118"/>
      <c r="C532" s="118">
        <v>16.957799999999999</v>
      </c>
      <c r="D532" s="118">
        <v>16.957799999999999</v>
      </c>
      <c r="E532" s="118"/>
      <c r="F532" s="118">
        <v>5.2484000000000002</v>
      </c>
      <c r="G532" s="118"/>
      <c r="H532" s="118"/>
      <c r="I532" s="118">
        <v>2.2231999999999998</v>
      </c>
      <c r="J532" s="118"/>
      <c r="K532" s="118"/>
      <c r="L532" s="118">
        <v>0.40529999999999999</v>
      </c>
      <c r="M532" s="118"/>
      <c r="N532" s="118">
        <v>0</v>
      </c>
      <c r="O532" s="118">
        <v>0</v>
      </c>
      <c r="P532" s="118"/>
    </row>
    <row r="533" spans="1:16" x14ac:dyDescent="0.25">
      <c r="A533" s="118" t="s">
        <v>471</v>
      </c>
      <c r="B533" s="118"/>
      <c r="C533" s="118">
        <v>0.35659999999999997</v>
      </c>
      <c r="D533" s="118">
        <v>0.35659999999999997</v>
      </c>
      <c r="E533" s="118"/>
      <c r="F533" s="118">
        <v>0.1104</v>
      </c>
      <c r="G533" s="118"/>
      <c r="H533" s="118"/>
      <c r="I533" s="118">
        <v>4.6800000000000001E-2</v>
      </c>
      <c r="J533" s="118"/>
      <c r="K533" s="118"/>
      <c r="L533" s="118">
        <v>8.5000000000000006E-3</v>
      </c>
      <c r="M533" s="118"/>
      <c r="N533" s="118">
        <v>0</v>
      </c>
      <c r="O533" s="118">
        <v>0</v>
      </c>
      <c r="P533" s="118"/>
    </row>
    <row r="534" spans="1:16" x14ac:dyDescent="0.25">
      <c r="A534" s="118" t="s">
        <v>472</v>
      </c>
      <c r="B534" s="118"/>
      <c r="C534" s="118">
        <v>38.104599999999998</v>
      </c>
      <c r="D534" s="118">
        <v>38.104599999999998</v>
      </c>
      <c r="E534" s="118"/>
      <c r="F534" s="118">
        <v>11.7934</v>
      </c>
      <c r="G534" s="118"/>
      <c r="H534" s="118"/>
      <c r="I534" s="118">
        <v>4.9954999999999998</v>
      </c>
      <c r="J534" s="118"/>
      <c r="K534" s="118"/>
      <c r="L534" s="118">
        <v>0.91069999999999995</v>
      </c>
      <c r="M534" s="118"/>
      <c r="N534" s="118">
        <v>0</v>
      </c>
      <c r="O534" s="118">
        <v>0</v>
      </c>
      <c r="P534" s="118"/>
    </row>
    <row r="535" spans="1:16" x14ac:dyDescent="0.25">
      <c r="A535" s="118" t="s">
        <v>473</v>
      </c>
      <c r="B535" s="118"/>
      <c r="C535" s="118">
        <v>83.977099999999993</v>
      </c>
      <c r="D535" s="118">
        <v>83.977099999999993</v>
      </c>
      <c r="E535" s="118"/>
      <c r="F535" s="118">
        <v>25.9909</v>
      </c>
      <c r="G535" s="118"/>
      <c r="H535" s="118"/>
      <c r="I535" s="118">
        <v>11.009399999999999</v>
      </c>
      <c r="J535" s="118"/>
      <c r="K535" s="118"/>
      <c r="L535" s="118">
        <v>2.0070999999999999</v>
      </c>
      <c r="M535" s="118"/>
      <c r="N535" s="118">
        <v>0</v>
      </c>
      <c r="O535" s="118">
        <v>0</v>
      </c>
      <c r="P535" s="118"/>
    </row>
    <row r="536" spans="1:16" x14ac:dyDescent="0.25">
      <c r="A536" s="118" t="s">
        <v>474</v>
      </c>
      <c r="B536" s="118"/>
      <c r="C536" s="118">
        <v>30.123899999999999</v>
      </c>
      <c r="D536" s="118">
        <v>30.123899999999999</v>
      </c>
      <c r="E536" s="118"/>
      <c r="F536" s="118">
        <v>9.3232999999999997</v>
      </c>
      <c r="G536" s="118"/>
      <c r="H536" s="118"/>
      <c r="I536" s="118">
        <v>3.9491999999999998</v>
      </c>
      <c r="J536" s="118"/>
      <c r="K536" s="118"/>
      <c r="L536" s="118">
        <v>0.72</v>
      </c>
      <c r="M536" s="118"/>
      <c r="N536" s="118">
        <v>0</v>
      </c>
      <c r="O536" s="118">
        <v>0</v>
      </c>
      <c r="P536" s="118"/>
    </row>
    <row r="537" spans="1:16" x14ac:dyDescent="0.25">
      <c r="A537" s="118" t="s">
        <v>475</v>
      </c>
      <c r="B537" s="118"/>
      <c r="C537" s="118"/>
      <c r="D537" s="118">
        <v>0</v>
      </c>
      <c r="E537" s="118"/>
      <c r="F537" s="118"/>
      <c r="G537" s="118"/>
      <c r="H537" s="118"/>
      <c r="I537" s="118">
        <v>0</v>
      </c>
      <c r="J537" s="118"/>
      <c r="K537" s="118"/>
      <c r="L537" s="118">
        <v>0</v>
      </c>
      <c r="M537" s="118"/>
      <c r="N537" s="118">
        <v>0</v>
      </c>
      <c r="O537" s="118">
        <v>0</v>
      </c>
      <c r="P537" s="118"/>
    </row>
    <row r="538" spans="1:16" x14ac:dyDescent="0.25">
      <c r="A538" s="118" t="s">
        <v>476</v>
      </c>
      <c r="B538" s="118"/>
      <c r="C538" s="118"/>
      <c r="D538" s="118">
        <v>0</v>
      </c>
      <c r="E538" s="118"/>
      <c r="F538" s="118"/>
      <c r="G538" s="118"/>
      <c r="H538" s="118"/>
      <c r="I538" s="118">
        <v>0</v>
      </c>
      <c r="J538" s="118"/>
      <c r="K538" s="118"/>
      <c r="L538" s="118">
        <v>0</v>
      </c>
      <c r="M538" s="118"/>
      <c r="N538" s="118">
        <v>0</v>
      </c>
      <c r="O538" s="118">
        <v>0</v>
      </c>
      <c r="P538" s="118"/>
    </row>
    <row r="539" spans="1:16" x14ac:dyDescent="0.25">
      <c r="A539" s="118" t="s">
        <v>477</v>
      </c>
      <c r="B539" s="118"/>
      <c r="C539" s="118">
        <v>45.179699999999997</v>
      </c>
      <c r="D539" s="118">
        <v>45.179699999999997</v>
      </c>
      <c r="E539" s="118"/>
      <c r="F539" s="118">
        <v>13.9831</v>
      </c>
      <c r="G539" s="118"/>
      <c r="H539" s="118"/>
      <c r="I539" s="118">
        <v>5.9230999999999998</v>
      </c>
      <c r="J539" s="118"/>
      <c r="K539" s="118"/>
      <c r="L539" s="118">
        <v>1.0798000000000001</v>
      </c>
      <c r="M539" s="118"/>
      <c r="N539" s="118">
        <v>0</v>
      </c>
      <c r="O539" s="118">
        <v>0</v>
      </c>
      <c r="P539" s="118"/>
    </row>
    <row r="540" spans="1:16" x14ac:dyDescent="0.25">
      <c r="A540" s="118" t="s">
        <v>478</v>
      </c>
      <c r="B540" s="118"/>
      <c r="C540" s="118">
        <v>49.894799999999996</v>
      </c>
      <c r="D540" s="118">
        <v>49.894799999999996</v>
      </c>
      <c r="E540" s="118"/>
      <c r="F540" s="118">
        <v>15.442399999999999</v>
      </c>
      <c r="G540" s="118"/>
      <c r="H540" s="118"/>
      <c r="I540" s="118">
        <v>6.5411999999999999</v>
      </c>
      <c r="J540" s="118"/>
      <c r="K540" s="118"/>
      <c r="L540" s="118">
        <v>1.1924999999999999</v>
      </c>
      <c r="M540" s="118"/>
      <c r="N540" s="118">
        <v>0</v>
      </c>
      <c r="O540" s="118">
        <v>0</v>
      </c>
      <c r="P540" s="118"/>
    </row>
    <row r="541" spans="1:16" x14ac:dyDescent="0.25">
      <c r="A541" s="118" t="s">
        <v>479</v>
      </c>
      <c r="B541" s="118"/>
      <c r="C541" s="118">
        <v>43.6845</v>
      </c>
      <c r="D541" s="118">
        <v>43.6845</v>
      </c>
      <c r="E541" s="118"/>
      <c r="F541" s="118">
        <v>13.5204</v>
      </c>
      <c r="G541" s="118"/>
      <c r="H541" s="118"/>
      <c r="I541" s="118">
        <v>5.7270000000000003</v>
      </c>
      <c r="J541" s="118"/>
      <c r="K541" s="118"/>
      <c r="L541" s="118">
        <v>1.0441</v>
      </c>
      <c r="M541" s="118"/>
      <c r="N541" s="118">
        <v>0</v>
      </c>
      <c r="O541" s="118">
        <v>0</v>
      </c>
      <c r="P541" s="118"/>
    </row>
    <row r="542" spans="1:16" x14ac:dyDescent="0.25">
      <c r="A542" s="118" t="s">
        <v>568</v>
      </c>
      <c r="B542" s="118"/>
      <c r="C542" s="118">
        <v>2.4275000000000002</v>
      </c>
      <c r="D542" s="118"/>
      <c r="E542" s="118"/>
      <c r="F542" s="118">
        <v>0.75129999999999997</v>
      </c>
      <c r="G542" s="118"/>
      <c r="H542" s="118"/>
      <c r="I542" s="118">
        <v>0</v>
      </c>
      <c r="J542" s="118"/>
      <c r="K542" s="118"/>
      <c r="L542" s="118">
        <v>0</v>
      </c>
      <c r="M542" s="118"/>
      <c r="N542" s="118">
        <v>0</v>
      </c>
      <c r="O542" s="118">
        <v>0</v>
      </c>
      <c r="P542" s="118"/>
    </row>
    <row r="543" spans="1:16" x14ac:dyDescent="0.25">
      <c r="A543" s="118" t="s">
        <v>480</v>
      </c>
      <c r="B543" s="118"/>
      <c r="C543" s="118">
        <v>231.56440000000001</v>
      </c>
      <c r="D543" s="118">
        <v>231.56440000000001</v>
      </c>
      <c r="E543" s="118">
        <v>0</v>
      </c>
      <c r="F543" s="118">
        <v>71.669200000000004</v>
      </c>
      <c r="G543" s="118"/>
      <c r="H543" s="118"/>
      <c r="I543" s="118">
        <v>30.3581</v>
      </c>
      <c r="J543" s="118"/>
      <c r="K543" s="118"/>
      <c r="L543" s="118">
        <v>5.5343999999999998</v>
      </c>
      <c r="M543" s="118"/>
      <c r="N543" s="118">
        <v>0</v>
      </c>
      <c r="O543" s="118">
        <v>0</v>
      </c>
      <c r="P543" s="118"/>
    </row>
    <row r="544" spans="1:16" x14ac:dyDescent="0.25">
      <c r="A544" s="118" t="s">
        <v>482</v>
      </c>
      <c r="B544" s="118">
        <v>720</v>
      </c>
      <c r="C544" s="118">
        <v>21.421399999999998</v>
      </c>
      <c r="D544" s="118">
        <v>741.42139999999995</v>
      </c>
      <c r="E544" s="118">
        <v>773.12</v>
      </c>
      <c r="F544" s="118">
        <v>229.4699</v>
      </c>
      <c r="G544" s="118">
        <v>135.91249999999999</v>
      </c>
      <c r="H544" s="118">
        <v>80</v>
      </c>
      <c r="I544" s="118">
        <v>97.200299999999999</v>
      </c>
      <c r="J544" s="118"/>
      <c r="K544" s="118"/>
      <c r="L544" s="118">
        <v>17.72</v>
      </c>
      <c r="M544" s="118"/>
      <c r="N544" s="118">
        <v>19</v>
      </c>
      <c r="O544" s="118">
        <v>0</v>
      </c>
      <c r="P544" s="118">
        <v>896.33389999999997</v>
      </c>
    </row>
    <row r="545" spans="1:16" x14ac:dyDescent="0.25">
      <c r="A545" s="118" t="s">
        <v>483</v>
      </c>
      <c r="B545" s="118">
        <v>807</v>
      </c>
      <c r="C545" s="118">
        <v>20.238600000000002</v>
      </c>
      <c r="D545" s="118">
        <v>827.23860000000002</v>
      </c>
      <c r="E545" s="118">
        <v>478</v>
      </c>
      <c r="F545" s="118">
        <v>256.03030000000001</v>
      </c>
      <c r="G545" s="118">
        <v>55.492400000000004</v>
      </c>
      <c r="H545" s="118">
        <v>102</v>
      </c>
      <c r="I545" s="118">
        <v>108.45099999999999</v>
      </c>
      <c r="J545" s="118"/>
      <c r="K545" s="118">
        <v>162</v>
      </c>
      <c r="L545" s="118">
        <v>19.771000000000001</v>
      </c>
      <c r="M545" s="118">
        <v>85.337400000000002</v>
      </c>
      <c r="N545" s="118">
        <v>15</v>
      </c>
      <c r="O545" s="118">
        <v>0</v>
      </c>
      <c r="P545" s="118">
        <v>983.0684</v>
      </c>
    </row>
    <row r="546" spans="1:16" x14ac:dyDescent="0.25">
      <c r="A546" s="118" t="s">
        <v>484</v>
      </c>
      <c r="B546" s="120">
        <v>2025</v>
      </c>
      <c r="C546" s="118">
        <v>65.354500000000002</v>
      </c>
      <c r="D546" s="120">
        <v>2090.3544999999999</v>
      </c>
      <c r="E546" s="120">
        <v>1938.38</v>
      </c>
      <c r="F546" s="118">
        <v>646.96469999999999</v>
      </c>
      <c r="G546" s="118">
        <v>322.85379999999998</v>
      </c>
      <c r="H546" s="118">
        <v>223</v>
      </c>
      <c r="I546" s="118">
        <v>274.0455</v>
      </c>
      <c r="J546" s="118"/>
      <c r="K546" s="118">
        <v>405</v>
      </c>
      <c r="L546" s="118">
        <v>49.959499999999998</v>
      </c>
      <c r="M546" s="118">
        <v>213.02430000000001</v>
      </c>
      <c r="N546" s="118">
        <v>80</v>
      </c>
      <c r="O546" s="118">
        <v>0</v>
      </c>
      <c r="P546" s="120">
        <v>2706.2325999999998</v>
      </c>
    </row>
    <row r="547" spans="1:16" x14ac:dyDescent="0.25">
      <c r="A547" s="118" t="s">
        <v>485</v>
      </c>
      <c r="B547" s="118">
        <v>451</v>
      </c>
      <c r="C547" s="118">
        <v>24.585000000000001</v>
      </c>
      <c r="D547" s="118">
        <v>475.58499999999998</v>
      </c>
      <c r="E547" s="118">
        <v>147</v>
      </c>
      <c r="F547" s="118">
        <v>147.1936</v>
      </c>
      <c r="G547" s="118"/>
      <c r="H547" s="118">
        <v>56</v>
      </c>
      <c r="I547" s="118">
        <v>62.349200000000003</v>
      </c>
      <c r="J547" s="118"/>
      <c r="K547" s="118"/>
      <c r="L547" s="118">
        <v>11.3665</v>
      </c>
      <c r="M547" s="118"/>
      <c r="N547" s="118">
        <v>6</v>
      </c>
      <c r="O547" s="118">
        <v>0</v>
      </c>
      <c r="P547" s="118">
        <v>481.58499999999998</v>
      </c>
    </row>
    <row r="548" spans="1:16" x14ac:dyDescent="0.25">
      <c r="A548" s="118" t="s">
        <v>486</v>
      </c>
      <c r="B548" s="118"/>
      <c r="C548" s="118"/>
      <c r="D548" s="118">
        <v>0</v>
      </c>
      <c r="E548" s="118"/>
      <c r="F548" s="118"/>
      <c r="G548" s="118"/>
      <c r="H548" s="118"/>
      <c r="I548" s="118">
        <v>0</v>
      </c>
      <c r="J548" s="118"/>
      <c r="K548" s="118"/>
      <c r="L548" s="118">
        <v>0</v>
      </c>
      <c r="M548" s="118"/>
      <c r="N548" s="118">
        <v>0</v>
      </c>
      <c r="O548" s="118">
        <v>0</v>
      </c>
      <c r="P548" s="118"/>
    </row>
    <row r="549" spans="1:16" x14ac:dyDescent="0.25">
      <c r="A549" s="118" t="s">
        <v>487</v>
      </c>
      <c r="B549" s="118">
        <v>410</v>
      </c>
      <c r="C549" s="118">
        <v>16.0686</v>
      </c>
      <c r="D549" s="118">
        <v>426.0686</v>
      </c>
      <c r="E549" s="118">
        <v>423.17</v>
      </c>
      <c r="F549" s="118">
        <v>131.8682</v>
      </c>
      <c r="G549" s="118">
        <v>72.825400000000002</v>
      </c>
      <c r="H549" s="118">
        <v>41</v>
      </c>
      <c r="I549" s="118">
        <v>55.857599999999998</v>
      </c>
      <c r="J549" s="118"/>
      <c r="K549" s="118"/>
      <c r="L549" s="118">
        <v>10.183</v>
      </c>
      <c r="M549" s="118"/>
      <c r="N549" s="118">
        <v>18</v>
      </c>
      <c r="O549" s="118">
        <v>0</v>
      </c>
      <c r="P549" s="118">
        <v>516.89400000000001</v>
      </c>
    </row>
    <row r="550" spans="1:16" x14ac:dyDescent="0.25">
      <c r="A550" s="118" t="s">
        <v>488</v>
      </c>
      <c r="B550" s="118"/>
      <c r="C550" s="118">
        <v>27.3645</v>
      </c>
      <c r="D550" s="118">
        <v>27.3645</v>
      </c>
      <c r="E550" s="118">
        <v>0</v>
      </c>
      <c r="F550" s="118">
        <v>8.4693000000000005</v>
      </c>
      <c r="G550" s="118"/>
      <c r="H550" s="118"/>
      <c r="I550" s="118">
        <v>3.5874999999999999</v>
      </c>
      <c r="J550" s="118"/>
      <c r="K550" s="118"/>
      <c r="L550" s="118">
        <v>0.65400000000000003</v>
      </c>
      <c r="M550" s="118"/>
      <c r="N550" s="118">
        <v>0</v>
      </c>
      <c r="O550" s="118">
        <v>0</v>
      </c>
      <c r="P550" s="118"/>
    </row>
    <row r="551" spans="1:16" x14ac:dyDescent="0.25">
      <c r="A551" s="118" t="s">
        <v>490</v>
      </c>
      <c r="B551" s="120">
        <v>1440</v>
      </c>
      <c r="C551" s="118"/>
      <c r="D551" s="120">
        <v>1440</v>
      </c>
      <c r="E551" s="118">
        <v>774.03</v>
      </c>
      <c r="F551" s="118">
        <v>445.68</v>
      </c>
      <c r="G551" s="118">
        <v>82.087500000000006</v>
      </c>
      <c r="H551" s="118">
        <v>116</v>
      </c>
      <c r="I551" s="118">
        <v>188.78399999999999</v>
      </c>
      <c r="J551" s="118"/>
      <c r="K551" s="118">
        <v>198</v>
      </c>
      <c r="L551" s="118">
        <v>34.415999999999997</v>
      </c>
      <c r="M551" s="118">
        <v>98.150400000000005</v>
      </c>
      <c r="N551" s="118">
        <v>33</v>
      </c>
      <c r="O551" s="118">
        <v>0</v>
      </c>
      <c r="P551" s="120">
        <v>1653.2379000000001</v>
      </c>
    </row>
    <row r="552" spans="1:16" x14ac:dyDescent="0.25">
      <c r="A552" s="118" t="s">
        <v>569</v>
      </c>
      <c r="B552" s="118">
        <v>596</v>
      </c>
      <c r="C552" s="118">
        <v>7.7130999999999998</v>
      </c>
      <c r="D552" s="118">
        <v>603.71310000000005</v>
      </c>
      <c r="E552" s="118">
        <v>459.35</v>
      </c>
      <c r="F552" s="118">
        <v>186.8492</v>
      </c>
      <c r="G552" s="118">
        <v>68.125200000000007</v>
      </c>
      <c r="H552" s="118">
        <v>65</v>
      </c>
      <c r="I552" s="118">
        <v>79.146799999999999</v>
      </c>
      <c r="J552" s="118"/>
      <c r="K552" s="118">
        <v>58</v>
      </c>
      <c r="L552" s="118">
        <v>14.428699999999999</v>
      </c>
      <c r="M552" s="118">
        <v>26.142800000000001</v>
      </c>
      <c r="N552" s="118">
        <v>15</v>
      </c>
      <c r="O552" s="118">
        <v>0</v>
      </c>
      <c r="P552" s="118">
        <v>712.98109999999997</v>
      </c>
    </row>
    <row r="553" spans="1:16" x14ac:dyDescent="0.25">
      <c r="A553" s="118" t="s">
        <v>570</v>
      </c>
      <c r="B553" s="118"/>
      <c r="C553" s="118"/>
      <c r="D553" s="118">
        <v>0</v>
      </c>
      <c r="E553" s="118"/>
      <c r="F553" s="118"/>
      <c r="G553" s="118"/>
      <c r="H553" s="118"/>
      <c r="I553" s="118">
        <v>0</v>
      </c>
      <c r="J553" s="118"/>
      <c r="K553" s="118"/>
      <c r="L553" s="118">
        <v>0</v>
      </c>
      <c r="M553" s="118"/>
      <c r="N553" s="118">
        <v>0</v>
      </c>
      <c r="O553" s="118">
        <v>0</v>
      </c>
      <c r="P553" s="118"/>
    </row>
    <row r="554" spans="1:16" x14ac:dyDescent="0.25">
      <c r="A554" s="118" t="s">
        <v>1131</v>
      </c>
      <c r="B554" s="118">
        <v>150</v>
      </c>
      <c r="C554" s="118"/>
      <c r="D554" s="118">
        <v>150</v>
      </c>
      <c r="E554" s="118">
        <v>128</v>
      </c>
      <c r="F554" s="118">
        <v>46.424999999999997</v>
      </c>
      <c r="G554" s="118">
        <v>20.393799999999999</v>
      </c>
      <c r="H554" s="118">
        <v>19</v>
      </c>
      <c r="I554" s="118">
        <v>19.664999999999999</v>
      </c>
      <c r="J554" s="118"/>
      <c r="K554" s="118"/>
      <c r="L554" s="118">
        <v>3.585</v>
      </c>
      <c r="M554" s="118"/>
      <c r="N554" s="118">
        <v>0</v>
      </c>
      <c r="O554" s="118">
        <v>0</v>
      </c>
      <c r="P554" s="118">
        <v>170.3938</v>
      </c>
    </row>
    <row r="555" spans="1:16" x14ac:dyDescent="0.25">
      <c r="A555" s="118" t="s">
        <v>1254</v>
      </c>
      <c r="B555" s="118">
        <v>451</v>
      </c>
      <c r="C555" s="118">
        <v>35.183700000000002</v>
      </c>
      <c r="D555" s="118">
        <v>486.18369999999999</v>
      </c>
      <c r="E555" s="118">
        <v>243</v>
      </c>
      <c r="F555" s="118">
        <v>150.47389999999999</v>
      </c>
      <c r="G555" s="118">
        <v>23.131499999999999</v>
      </c>
      <c r="H555" s="118">
        <v>79</v>
      </c>
      <c r="I555" s="118">
        <v>63.738700000000001</v>
      </c>
      <c r="J555" s="118">
        <v>11.446</v>
      </c>
      <c r="K555" s="118">
        <v>2</v>
      </c>
      <c r="L555" s="118">
        <v>11.6198</v>
      </c>
      <c r="M555" s="118"/>
      <c r="N555" s="118">
        <v>0</v>
      </c>
      <c r="O555" s="118">
        <v>0</v>
      </c>
      <c r="P555" s="118">
        <v>520.76120000000003</v>
      </c>
    </row>
    <row r="556" spans="1:16" x14ac:dyDescent="0.25">
      <c r="A556" s="118" t="s">
        <v>1255</v>
      </c>
      <c r="B556" s="118">
        <v>127</v>
      </c>
      <c r="C556" s="118">
        <v>1.7016</v>
      </c>
      <c r="D556" s="118">
        <v>128.70160000000001</v>
      </c>
      <c r="E556" s="118">
        <v>29</v>
      </c>
      <c r="F556" s="118">
        <v>39.833100000000002</v>
      </c>
      <c r="G556" s="118"/>
      <c r="H556" s="118">
        <v>12</v>
      </c>
      <c r="I556" s="118">
        <v>16.872800000000002</v>
      </c>
      <c r="J556" s="118"/>
      <c r="K556" s="118"/>
      <c r="L556" s="118">
        <v>3.0760000000000001</v>
      </c>
      <c r="M556" s="118"/>
      <c r="N556" s="118">
        <v>0</v>
      </c>
      <c r="O556" s="118">
        <v>0</v>
      </c>
      <c r="P556" s="118">
        <v>128.70160000000001</v>
      </c>
    </row>
    <row r="557" spans="1:16" x14ac:dyDescent="0.25">
      <c r="A557" s="118" t="s">
        <v>1277</v>
      </c>
      <c r="B557" s="118">
        <v>288</v>
      </c>
      <c r="C557" s="118">
        <v>20.448399999999999</v>
      </c>
      <c r="D557" s="118">
        <v>308.44839999999999</v>
      </c>
      <c r="E557" s="118">
        <v>248.88</v>
      </c>
      <c r="F557" s="118">
        <v>95.464799999999997</v>
      </c>
      <c r="G557" s="118">
        <v>38.3538</v>
      </c>
      <c r="H557" s="118">
        <v>24</v>
      </c>
      <c r="I557" s="118">
        <v>40.437600000000003</v>
      </c>
      <c r="J557" s="118"/>
      <c r="K557" s="118">
        <v>5</v>
      </c>
      <c r="L557" s="118">
        <v>7.3719000000000001</v>
      </c>
      <c r="M557" s="118"/>
      <c r="N557" s="118">
        <v>7</v>
      </c>
      <c r="O557" s="118">
        <v>0</v>
      </c>
      <c r="P557" s="118">
        <v>353.80220000000003</v>
      </c>
    </row>
    <row r="558" spans="1:16" x14ac:dyDescent="0.25">
      <c r="A558" s="118" t="s">
        <v>1286</v>
      </c>
      <c r="B558" s="118">
        <v>63</v>
      </c>
      <c r="C558" s="118"/>
      <c r="D558" s="118">
        <v>63</v>
      </c>
      <c r="E558" s="118"/>
      <c r="F558" s="118">
        <v>19.4985</v>
      </c>
      <c r="G558" s="118"/>
      <c r="H558" s="118">
        <v>2</v>
      </c>
      <c r="I558" s="118">
        <v>8.2592999999999996</v>
      </c>
      <c r="J558" s="118"/>
      <c r="K558" s="118"/>
      <c r="L558" s="118">
        <v>1.5057</v>
      </c>
      <c r="M558" s="118"/>
      <c r="N558" s="118">
        <v>0</v>
      </c>
      <c r="O558" s="118">
        <v>0</v>
      </c>
      <c r="P558" s="118">
        <v>63</v>
      </c>
    </row>
    <row r="559" spans="1:16" x14ac:dyDescent="0.25">
      <c r="A559" s="118" t="s">
        <v>496</v>
      </c>
      <c r="B559" s="118"/>
      <c r="C559" s="118"/>
      <c r="D559" s="118">
        <v>0</v>
      </c>
      <c r="E559" s="118"/>
      <c r="F559" s="118"/>
      <c r="G559" s="118"/>
      <c r="H559" s="118"/>
      <c r="I559" s="118">
        <v>0</v>
      </c>
      <c r="J559" s="118"/>
      <c r="K559" s="118"/>
      <c r="L559" s="118">
        <v>0</v>
      </c>
      <c r="M559" s="118"/>
      <c r="N559" s="118">
        <v>0</v>
      </c>
      <c r="O559" s="118">
        <v>0</v>
      </c>
      <c r="P559" s="118"/>
    </row>
    <row r="560" spans="1:16" x14ac:dyDescent="0.25">
      <c r="A560" s="118"/>
      <c r="B560" s="118"/>
      <c r="C560" s="118"/>
      <c r="D560" s="118"/>
      <c r="E560" s="118"/>
      <c r="F560" s="118"/>
      <c r="G560" s="118"/>
      <c r="H560" s="118"/>
      <c r="I560" s="118"/>
      <c r="J560" s="118"/>
      <c r="K560" s="118"/>
      <c r="L560" s="118"/>
      <c r="M560" s="118"/>
      <c r="N560" s="118"/>
      <c r="O560" s="118"/>
      <c r="P560" s="11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60"/>
  <sheetViews>
    <sheetView workbookViewId="0">
      <selection sqref="A1:A1048576"/>
    </sheetView>
  </sheetViews>
  <sheetFormatPr defaultRowHeight="15" x14ac:dyDescent="0.25"/>
  <cols>
    <col min="16" max="16" width="11.7109375" bestFit="1" customWidth="1"/>
    <col min="17" max="17" width="9.140625" bestFit="1" customWidth="1"/>
  </cols>
  <sheetData>
    <row r="1" spans="1:18" x14ac:dyDescent="0.25">
      <c r="A1" s="29" t="s">
        <v>1136</v>
      </c>
      <c r="B1" s="29" t="s">
        <v>1140</v>
      </c>
      <c r="C1" s="29" t="s">
        <v>1141</v>
      </c>
      <c r="D1" s="29" t="s">
        <v>1142</v>
      </c>
      <c r="E1" s="29" t="s">
        <v>1143</v>
      </c>
      <c r="F1" s="29" t="s">
        <v>1144</v>
      </c>
      <c r="G1" s="29" t="s">
        <v>1145</v>
      </c>
      <c r="H1" s="29" t="s">
        <v>1146</v>
      </c>
      <c r="I1" s="29" t="s">
        <v>1147</v>
      </c>
      <c r="J1" s="29" t="s">
        <v>1148</v>
      </c>
      <c r="K1" s="29" t="s">
        <v>1149</v>
      </c>
      <c r="L1" s="29" t="s">
        <v>1150</v>
      </c>
      <c r="M1" s="29" t="s">
        <v>1151</v>
      </c>
      <c r="N1" s="29" t="s">
        <v>1234</v>
      </c>
      <c r="O1" s="29" t="s">
        <v>1235</v>
      </c>
      <c r="P1" s="29" t="s">
        <v>1152</v>
      </c>
      <c r="Q1" s="29"/>
      <c r="R1" s="93"/>
    </row>
    <row r="2" spans="1:18" x14ac:dyDescent="0.25">
      <c r="A2" s="118" t="s">
        <v>10</v>
      </c>
      <c r="B2" s="118">
        <v>210.416</v>
      </c>
      <c r="C2" s="118"/>
      <c r="D2" s="118">
        <v>210.416</v>
      </c>
      <c r="E2" s="118">
        <v>124.11</v>
      </c>
      <c r="F2" s="118">
        <v>65.123800000000003</v>
      </c>
      <c r="G2" s="118">
        <v>14.746600000000001</v>
      </c>
      <c r="H2" s="118">
        <v>29</v>
      </c>
      <c r="I2" s="118">
        <v>27.5855</v>
      </c>
      <c r="J2" s="118">
        <v>1.0608</v>
      </c>
      <c r="K2" s="118"/>
      <c r="L2" s="118">
        <v>5.0289000000000001</v>
      </c>
      <c r="M2" s="118"/>
      <c r="N2" s="118">
        <v>0</v>
      </c>
      <c r="O2" s="118">
        <v>0</v>
      </c>
      <c r="P2" s="118">
        <v>226.2234</v>
      </c>
      <c r="Q2" s="120"/>
      <c r="R2" s="119"/>
    </row>
    <row r="3" spans="1:18" x14ac:dyDescent="0.25">
      <c r="A3" s="118" t="s">
        <v>11</v>
      </c>
      <c r="B3" s="118">
        <v>2086.1478999999999</v>
      </c>
      <c r="C3" s="118">
        <v>122.7624</v>
      </c>
      <c r="D3" s="118">
        <v>2208.9103</v>
      </c>
      <c r="E3" s="118">
        <v>1085.45</v>
      </c>
      <c r="F3" s="118">
        <v>683.65769999999998</v>
      </c>
      <c r="G3" s="118">
        <v>100.4481</v>
      </c>
      <c r="H3" s="118">
        <v>278</v>
      </c>
      <c r="I3" s="118">
        <v>289.5881</v>
      </c>
      <c r="J3" s="118"/>
      <c r="K3" s="118">
        <v>103</v>
      </c>
      <c r="L3" s="118">
        <v>52.792999999999999</v>
      </c>
      <c r="M3" s="118">
        <v>30.124199999999998</v>
      </c>
      <c r="N3" s="118">
        <v>0</v>
      </c>
      <c r="O3" s="118">
        <v>0</v>
      </c>
      <c r="P3" s="118">
        <v>2339.4825999999998</v>
      </c>
      <c r="Q3" s="120"/>
      <c r="R3" s="119"/>
    </row>
    <row r="4" spans="1:18" x14ac:dyDescent="0.25">
      <c r="A4" s="118" t="s">
        <v>12</v>
      </c>
      <c r="B4" s="118">
        <v>135.2184</v>
      </c>
      <c r="C4" s="118"/>
      <c r="D4" s="118">
        <v>135.2184</v>
      </c>
      <c r="E4" s="118">
        <v>42</v>
      </c>
      <c r="F4" s="118">
        <v>41.850099999999998</v>
      </c>
      <c r="G4" s="118">
        <v>3.7499999999999999E-2</v>
      </c>
      <c r="H4" s="118">
        <v>18</v>
      </c>
      <c r="I4" s="118">
        <v>17.7271</v>
      </c>
      <c r="J4" s="118">
        <v>0.20469999999999999</v>
      </c>
      <c r="K4" s="118"/>
      <c r="L4" s="118">
        <v>3.2317</v>
      </c>
      <c r="M4" s="118"/>
      <c r="N4" s="118">
        <v>0</v>
      </c>
      <c r="O4" s="118">
        <v>0</v>
      </c>
      <c r="P4" s="118">
        <v>135.4606</v>
      </c>
      <c r="Q4" s="120"/>
      <c r="R4" s="119"/>
    </row>
    <row r="5" spans="1:18" x14ac:dyDescent="0.25">
      <c r="A5" s="118" t="s">
        <v>13</v>
      </c>
      <c r="B5" s="118">
        <v>280.8177</v>
      </c>
      <c r="C5" s="118"/>
      <c r="D5" s="118">
        <v>280.8177</v>
      </c>
      <c r="E5" s="118">
        <v>80</v>
      </c>
      <c r="F5" s="118">
        <v>86.9131</v>
      </c>
      <c r="G5" s="118"/>
      <c r="H5" s="118">
        <v>34</v>
      </c>
      <c r="I5" s="118">
        <v>36.815199999999997</v>
      </c>
      <c r="J5" s="118"/>
      <c r="K5" s="118"/>
      <c r="L5" s="118">
        <v>6.7115</v>
      </c>
      <c r="M5" s="118"/>
      <c r="N5" s="118">
        <v>0</v>
      </c>
      <c r="O5" s="118">
        <v>0</v>
      </c>
      <c r="P5" s="118">
        <v>280.8177</v>
      </c>
      <c r="Q5" s="120"/>
      <c r="R5" s="119"/>
    </row>
    <row r="6" spans="1:18" x14ac:dyDescent="0.25">
      <c r="A6" s="118" t="s">
        <v>497</v>
      </c>
      <c r="B6" s="118">
        <v>242.76480000000001</v>
      </c>
      <c r="C6" s="118">
        <v>1.9498</v>
      </c>
      <c r="D6" s="118">
        <v>185.36099999999999</v>
      </c>
      <c r="E6" s="118">
        <v>34.229999999999997</v>
      </c>
      <c r="F6" s="118">
        <v>75.739199999999997</v>
      </c>
      <c r="G6" s="118"/>
      <c r="H6" s="118">
        <v>26</v>
      </c>
      <c r="I6" s="118">
        <v>24.300799999999999</v>
      </c>
      <c r="J6" s="118">
        <v>1.2744</v>
      </c>
      <c r="K6" s="118"/>
      <c r="L6" s="118">
        <v>4.4301000000000004</v>
      </c>
      <c r="M6" s="118"/>
      <c r="N6" s="118">
        <v>0</v>
      </c>
      <c r="O6" s="118">
        <v>0</v>
      </c>
      <c r="P6" s="118">
        <v>245.989</v>
      </c>
      <c r="Q6" s="120"/>
      <c r="R6" s="119"/>
    </row>
    <row r="7" spans="1:18" x14ac:dyDescent="0.25">
      <c r="A7" s="118" t="s">
        <v>14</v>
      </c>
      <c r="B7" s="118">
        <v>2063.442</v>
      </c>
      <c r="C7" s="118">
        <v>81.344800000000006</v>
      </c>
      <c r="D7" s="118">
        <v>2144.7867999999999</v>
      </c>
      <c r="E7" s="118">
        <v>652</v>
      </c>
      <c r="F7" s="118">
        <v>663.81150000000002</v>
      </c>
      <c r="G7" s="118"/>
      <c r="H7" s="118">
        <v>230</v>
      </c>
      <c r="I7" s="118">
        <v>281.18150000000003</v>
      </c>
      <c r="J7" s="118"/>
      <c r="K7" s="118">
        <v>6</v>
      </c>
      <c r="L7" s="118">
        <v>51.260399999999997</v>
      </c>
      <c r="M7" s="118"/>
      <c r="N7" s="118">
        <v>0</v>
      </c>
      <c r="O7" s="118">
        <v>0</v>
      </c>
      <c r="P7" s="118">
        <v>2144.7867999999999</v>
      </c>
      <c r="Q7" s="120"/>
      <c r="R7" s="119"/>
    </row>
    <row r="8" spans="1:18" x14ac:dyDescent="0.25">
      <c r="A8" s="118" t="s">
        <v>15</v>
      </c>
      <c r="B8" s="118">
        <v>294.5093</v>
      </c>
      <c r="C8" s="118"/>
      <c r="D8" s="118">
        <v>294.5093</v>
      </c>
      <c r="E8" s="118">
        <v>145.51</v>
      </c>
      <c r="F8" s="118">
        <v>91.150599999999997</v>
      </c>
      <c r="G8" s="118">
        <v>13.5898</v>
      </c>
      <c r="H8" s="118">
        <v>43</v>
      </c>
      <c r="I8" s="118">
        <v>38.610199999999999</v>
      </c>
      <c r="J8" s="118">
        <v>3.2924000000000002</v>
      </c>
      <c r="K8" s="118"/>
      <c r="L8" s="118">
        <v>7.0388000000000002</v>
      </c>
      <c r="M8" s="118"/>
      <c r="N8" s="118">
        <v>0</v>
      </c>
      <c r="O8" s="118">
        <v>0</v>
      </c>
      <c r="P8" s="118">
        <v>311.39150000000001</v>
      </c>
      <c r="Q8" s="120"/>
      <c r="R8" s="119"/>
    </row>
    <row r="9" spans="1:18" x14ac:dyDescent="0.25">
      <c r="A9" s="118" t="s">
        <v>16</v>
      </c>
      <c r="B9" s="118">
        <v>319.34449999999998</v>
      </c>
      <c r="C9" s="118"/>
      <c r="D9" s="118">
        <v>319.34449999999998</v>
      </c>
      <c r="E9" s="118">
        <v>113.94</v>
      </c>
      <c r="F9" s="118">
        <v>98.837100000000007</v>
      </c>
      <c r="G9" s="118">
        <v>3.7757000000000001</v>
      </c>
      <c r="H9" s="118">
        <v>33</v>
      </c>
      <c r="I9" s="118">
        <v>41.866100000000003</v>
      </c>
      <c r="J9" s="118"/>
      <c r="K9" s="118"/>
      <c r="L9" s="118">
        <v>7.6322999999999999</v>
      </c>
      <c r="M9" s="118"/>
      <c r="N9" s="118">
        <v>0</v>
      </c>
      <c r="O9" s="118">
        <v>0</v>
      </c>
      <c r="P9" s="118">
        <v>323.12020000000001</v>
      </c>
      <c r="Q9" s="120"/>
      <c r="R9" s="119"/>
    </row>
    <row r="10" spans="1:18" x14ac:dyDescent="0.25">
      <c r="A10" s="118" t="s">
        <v>17</v>
      </c>
      <c r="B10" s="118">
        <v>122.83750000000001</v>
      </c>
      <c r="C10" s="118"/>
      <c r="D10" s="118">
        <v>122.83750000000001</v>
      </c>
      <c r="E10" s="118">
        <v>58.62</v>
      </c>
      <c r="F10" s="118">
        <v>38.0182</v>
      </c>
      <c r="G10" s="118">
        <v>5.1504000000000003</v>
      </c>
      <c r="H10" s="118">
        <v>17</v>
      </c>
      <c r="I10" s="118">
        <v>16.103999999999999</v>
      </c>
      <c r="J10" s="118">
        <v>0.67200000000000004</v>
      </c>
      <c r="K10" s="118"/>
      <c r="L10" s="118">
        <v>2.9358</v>
      </c>
      <c r="M10" s="118"/>
      <c r="N10" s="118">
        <v>0</v>
      </c>
      <c r="O10" s="118">
        <v>0</v>
      </c>
      <c r="P10" s="118">
        <v>128.65989999999999</v>
      </c>
      <c r="Q10" s="120"/>
      <c r="R10" s="119"/>
    </row>
    <row r="11" spans="1:18" x14ac:dyDescent="0.25">
      <c r="A11" s="118" t="s">
        <v>18</v>
      </c>
      <c r="B11" s="118">
        <v>270.7251</v>
      </c>
      <c r="C11" s="118">
        <v>18.238700000000001</v>
      </c>
      <c r="D11" s="118">
        <v>288.96379999999999</v>
      </c>
      <c r="E11" s="118">
        <v>124</v>
      </c>
      <c r="F11" s="118">
        <v>89.434299999999993</v>
      </c>
      <c r="G11" s="118">
        <v>8.6414000000000009</v>
      </c>
      <c r="H11" s="118">
        <v>42</v>
      </c>
      <c r="I11" s="118">
        <v>37.883200000000002</v>
      </c>
      <c r="J11" s="118">
        <v>3.0876000000000001</v>
      </c>
      <c r="K11" s="118"/>
      <c r="L11" s="118">
        <v>6.9062000000000001</v>
      </c>
      <c r="M11" s="118"/>
      <c r="N11" s="118">
        <v>0</v>
      </c>
      <c r="O11" s="118">
        <v>0</v>
      </c>
      <c r="P11" s="118">
        <v>300.69279999999998</v>
      </c>
      <c r="Q11" s="120"/>
      <c r="R11" s="119"/>
    </row>
    <row r="12" spans="1:18" x14ac:dyDescent="0.25">
      <c r="A12" s="118" t="s">
        <v>19</v>
      </c>
      <c r="B12" s="118">
        <v>502.00330000000002</v>
      </c>
      <c r="C12" s="118">
        <v>18.841200000000001</v>
      </c>
      <c r="D12" s="118">
        <v>520.84450000000004</v>
      </c>
      <c r="E12" s="118">
        <v>282.52999999999997</v>
      </c>
      <c r="F12" s="118">
        <v>161.20140000000001</v>
      </c>
      <c r="G12" s="118">
        <v>30.3322</v>
      </c>
      <c r="H12" s="118">
        <v>72</v>
      </c>
      <c r="I12" s="118">
        <v>68.282700000000006</v>
      </c>
      <c r="J12" s="118">
        <v>2.7879999999999998</v>
      </c>
      <c r="K12" s="118"/>
      <c r="L12" s="118">
        <v>12.4482</v>
      </c>
      <c r="M12" s="118"/>
      <c r="N12" s="118">
        <v>0</v>
      </c>
      <c r="O12" s="118">
        <v>0</v>
      </c>
      <c r="P12" s="118">
        <v>553.96469999999999</v>
      </c>
      <c r="Q12" s="120"/>
      <c r="R12" s="119"/>
    </row>
    <row r="13" spans="1:18" x14ac:dyDescent="0.25">
      <c r="A13" s="118" t="s">
        <v>20</v>
      </c>
      <c r="B13" s="118">
        <v>1997.9842000000001</v>
      </c>
      <c r="C13" s="118">
        <v>100.71210000000001</v>
      </c>
      <c r="D13" s="118">
        <v>2098.6963000000001</v>
      </c>
      <c r="E13" s="118">
        <v>1228.56</v>
      </c>
      <c r="F13" s="118">
        <v>649.54650000000004</v>
      </c>
      <c r="G13" s="118">
        <v>144.7534</v>
      </c>
      <c r="H13" s="118">
        <v>306</v>
      </c>
      <c r="I13" s="118">
        <v>275.13909999999998</v>
      </c>
      <c r="J13" s="118">
        <v>23.145700000000001</v>
      </c>
      <c r="K13" s="118">
        <v>80</v>
      </c>
      <c r="L13" s="118">
        <v>50.158799999999999</v>
      </c>
      <c r="M13" s="118">
        <v>17.904699999999998</v>
      </c>
      <c r="N13" s="118">
        <v>0</v>
      </c>
      <c r="O13" s="118">
        <v>0</v>
      </c>
      <c r="P13" s="118">
        <v>2284.5001000000002</v>
      </c>
      <c r="Q13" s="120"/>
      <c r="R13" s="119"/>
    </row>
    <row r="14" spans="1:18" x14ac:dyDescent="0.25">
      <c r="A14" s="118" t="s">
        <v>21</v>
      </c>
      <c r="B14" s="118">
        <v>369.2842</v>
      </c>
      <c r="C14" s="118">
        <v>15.579000000000001</v>
      </c>
      <c r="D14" s="118">
        <v>384.86320000000001</v>
      </c>
      <c r="E14" s="118">
        <v>215</v>
      </c>
      <c r="F14" s="118">
        <v>119.1152</v>
      </c>
      <c r="G14" s="118">
        <v>23.9712</v>
      </c>
      <c r="H14" s="118">
        <v>43</v>
      </c>
      <c r="I14" s="118">
        <v>50.455599999999997</v>
      </c>
      <c r="J14" s="118"/>
      <c r="K14" s="118">
        <v>49</v>
      </c>
      <c r="L14" s="118">
        <v>9.1981999999999999</v>
      </c>
      <c r="M14" s="118">
        <v>23.8811</v>
      </c>
      <c r="N14" s="118">
        <v>0.89700000000000002</v>
      </c>
      <c r="O14" s="118">
        <v>0</v>
      </c>
      <c r="P14" s="118">
        <v>433.61250000000001</v>
      </c>
      <c r="Q14" s="120"/>
      <c r="R14" s="119"/>
    </row>
    <row r="15" spans="1:18" x14ac:dyDescent="0.25">
      <c r="A15" s="118" t="s">
        <v>22</v>
      </c>
      <c r="B15" s="118">
        <v>726.73689999999999</v>
      </c>
      <c r="C15" s="118">
        <v>17.457899999999999</v>
      </c>
      <c r="D15" s="118">
        <v>744.19479999999999</v>
      </c>
      <c r="E15" s="118">
        <v>448</v>
      </c>
      <c r="F15" s="118">
        <v>230.32830000000001</v>
      </c>
      <c r="G15" s="118">
        <v>54.417900000000003</v>
      </c>
      <c r="H15" s="118">
        <v>132</v>
      </c>
      <c r="I15" s="118">
        <v>97.563900000000004</v>
      </c>
      <c r="J15" s="118">
        <v>25.827000000000002</v>
      </c>
      <c r="K15" s="118"/>
      <c r="L15" s="118">
        <v>17.786300000000001</v>
      </c>
      <c r="M15" s="118"/>
      <c r="N15" s="118">
        <v>13.7248</v>
      </c>
      <c r="O15" s="118">
        <v>0</v>
      </c>
      <c r="P15" s="118">
        <v>838.16449999999998</v>
      </c>
      <c r="Q15" s="120"/>
      <c r="R15" s="119"/>
    </row>
    <row r="16" spans="1:18" x14ac:dyDescent="0.25">
      <c r="A16" s="118" t="s">
        <v>23</v>
      </c>
      <c r="B16" s="118">
        <v>287.23739999999998</v>
      </c>
      <c r="C16" s="118">
        <v>10.4773</v>
      </c>
      <c r="D16" s="118">
        <v>297.71469999999999</v>
      </c>
      <c r="E16" s="118">
        <v>209.5</v>
      </c>
      <c r="F16" s="118">
        <v>92.142700000000005</v>
      </c>
      <c r="G16" s="118">
        <v>29.339300000000001</v>
      </c>
      <c r="H16" s="118">
        <v>50</v>
      </c>
      <c r="I16" s="118">
        <v>39.0304</v>
      </c>
      <c r="J16" s="118">
        <v>8.2271999999999998</v>
      </c>
      <c r="K16" s="118">
        <v>17</v>
      </c>
      <c r="L16" s="118">
        <v>7.1154000000000002</v>
      </c>
      <c r="M16" s="118">
        <v>5.9307999999999996</v>
      </c>
      <c r="N16" s="118">
        <v>5.2294999999999998</v>
      </c>
      <c r="O16" s="118">
        <v>0</v>
      </c>
      <c r="P16" s="118">
        <v>346.44150000000002</v>
      </c>
      <c r="Q16" s="120"/>
      <c r="R16" s="119"/>
    </row>
    <row r="17" spans="1:18" x14ac:dyDescent="0.25">
      <c r="A17" s="118" t="s">
        <v>24</v>
      </c>
      <c r="B17" s="118">
        <v>1629.5125</v>
      </c>
      <c r="C17" s="118">
        <v>57.338700000000003</v>
      </c>
      <c r="D17" s="118">
        <v>1686.8512000000001</v>
      </c>
      <c r="E17" s="118">
        <v>940</v>
      </c>
      <c r="F17" s="118">
        <v>522.08040000000005</v>
      </c>
      <c r="G17" s="118">
        <v>104.4799</v>
      </c>
      <c r="H17" s="118">
        <v>207</v>
      </c>
      <c r="I17" s="118">
        <v>221.14619999999999</v>
      </c>
      <c r="J17" s="118"/>
      <c r="K17" s="118">
        <v>56</v>
      </c>
      <c r="L17" s="118">
        <v>40.3157</v>
      </c>
      <c r="M17" s="118">
        <v>9.4106000000000005</v>
      </c>
      <c r="N17" s="118">
        <v>10.769</v>
      </c>
      <c r="O17" s="118">
        <v>0</v>
      </c>
      <c r="P17" s="118">
        <v>1811.5107</v>
      </c>
      <c r="Q17" s="120"/>
      <c r="R17" s="119"/>
    </row>
    <row r="18" spans="1:18" x14ac:dyDescent="0.25">
      <c r="A18" s="118" t="s">
        <v>25</v>
      </c>
      <c r="B18" s="118">
        <v>543.61069999999995</v>
      </c>
      <c r="C18" s="118">
        <v>11.865399999999999</v>
      </c>
      <c r="D18" s="118">
        <v>555.47609999999997</v>
      </c>
      <c r="E18" s="118">
        <v>332</v>
      </c>
      <c r="F18" s="118">
        <v>171.91990000000001</v>
      </c>
      <c r="G18" s="118">
        <v>40.020000000000003</v>
      </c>
      <c r="H18" s="118">
        <v>108</v>
      </c>
      <c r="I18" s="118">
        <v>72.822900000000004</v>
      </c>
      <c r="J18" s="118">
        <v>26.3828</v>
      </c>
      <c r="K18" s="118">
        <v>132</v>
      </c>
      <c r="L18" s="118">
        <v>13.2759</v>
      </c>
      <c r="M18" s="118">
        <v>71.234499999999997</v>
      </c>
      <c r="N18" s="118">
        <v>0</v>
      </c>
      <c r="O18" s="118">
        <v>0</v>
      </c>
      <c r="P18" s="118">
        <v>693.11339999999996</v>
      </c>
      <c r="Q18" s="120"/>
      <c r="R18" s="119"/>
    </row>
    <row r="19" spans="1:18" x14ac:dyDescent="0.25">
      <c r="A19" s="118" t="s">
        <v>498</v>
      </c>
      <c r="B19" s="118">
        <v>156.05699999999999</v>
      </c>
      <c r="C19" s="118">
        <v>0.33210000000000001</v>
      </c>
      <c r="D19" s="118">
        <v>107.1152</v>
      </c>
      <c r="E19" s="118">
        <v>107.83</v>
      </c>
      <c r="F19" s="118">
        <v>48.4024</v>
      </c>
      <c r="G19" s="118">
        <v>14.8569</v>
      </c>
      <c r="H19" s="118">
        <v>19</v>
      </c>
      <c r="I19" s="118">
        <v>14.0428</v>
      </c>
      <c r="J19" s="118">
        <v>3.7179000000000002</v>
      </c>
      <c r="K19" s="118">
        <v>1</v>
      </c>
      <c r="L19" s="118">
        <v>2.5600999999999998</v>
      </c>
      <c r="M19" s="118"/>
      <c r="N19" s="118">
        <v>0</v>
      </c>
      <c r="O19" s="118">
        <v>0</v>
      </c>
      <c r="P19" s="118">
        <v>174.9639</v>
      </c>
      <c r="Q19" s="120"/>
      <c r="R19" s="119"/>
    </row>
    <row r="20" spans="1:18" x14ac:dyDescent="0.25">
      <c r="A20" s="118" t="s">
        <v>26</v>
      </c>
      <c r="B20" s="118">
        <v>2004.1969999999999</v>
      </c>
      <c r="C20" s="118">
        <v>118.3181</v>
      </c>
      <c r="D20" s="118">
        <v>2122.5151000000001</v>
      </c>
      <c r="E20" s="118">
        <v>1419.74</v>
      </c>
      <c r="F20" s="118">
        <v>656.91840000000002</v>
      </c>
      <c r="G20" s="118">
        <v>190.7054</v>
      </c>
      <c r="H20" s="118">
        <v>312</v>
      </c>
      <c r="I20" s="118">
        <v>278.26170000000002</v>
      </c>
      <c r="J20" s="118">
        <v>25.303699999999999</v>
      </c>
      <c r="K20" s="118">
        <v>553</v>
      </c>
      <c r="L20" s="118">
        <v>50.728099999999998</v>
      </c>
      <c r="M20" s="118">
        <v>301.36309999999997</v>
      </c>
      <c r="N20" s="118">
        <v>42.7166</v>
      </c>
      <c r="O20" s="118">
        <v>0</v>
      </c>
      <c r="P20" s="118">
        <v>2682.6039000000001</v>
      </c>
      <c r="Q20" s="120"/>
      <c r="R20" s="119"/>
    </row>
    <row r="21" spans="1:18" x14ac:dyDescent="0.25">
      <c r="A21" s="118" t="s">
        <v>27</v>
      </c>
      <c r="B21" s="118">
        <v>282.96210000000002</v>
      </c>
      <c r="C21" s="118"/>
      <c r="D21" s="118">
        <v>282.96210000000002</v>
      </c>
      <c r="E21" s="118">
        <v>132</v>
      </c>
      <c r="F21" s="118">
        <v>87.576800000000006</v>
      </c>
      <c r="G21" s="118">
        <v>11.1058</v>
      </c>
      <c r="H21" s="118">
        <v>29</v>
      </c>
      <c r="I21" s="118">
        <v>37.096299999999999</v>
      </c>
      <c r="J21" s="118"/>
      <c r="K21" s="118"/>
      <c r="L21" s="118">
        <v>6.7628000000000004</v>
      </c>
      <c r="M21" s="118"/>
      <c r="N21" s="118">
        <v>0</v>
      </c>
      <c r="O21" s="118">
        <v>0</v>
      </c>
      <c r="P21" s="118">
        <v>294.06790000000001</v>
      </c>
      <c r="Q21" s="120"/>
      <c r="R21" s="119"/>
    </row>
    <row r="22" spans="1:18" x14ac:dyDescent="0.25">
      <c r="A22" s="118" t="s">
        <v>28</v>
      </c>
      <c r="B22" s="118">
        <v>144.53980000000001</v>
      </c>
      <c r="C22" s="118"/>
      <c r="D22" s="118">
        <v>144.53980000000001</v>
      </c>
      <c r="E22" s="118">
        <v>101</v>
      </c>
      <c r="F22" s="118">
        <v>44.735100000000003</v>
      </c>
      <c r="G22" s="118">
        <v>14.0662</v>
      </c>
      <c r="H22" s="118">
        <v>13</v>
      </c>
      <c r="I22" s="118">
        <v>18.949200000000001</v>
      </c>
      <c r="J22" s="118"/>
      <c r="K22" s="118"/>
      <c r="L22" s="118">
        <v>3.4544999999999999</v>
      </c>
      <c r="M22" s="118"/>
      <c r="N22" s="118">
        <v>0</v>
      </c>
      <c r="O22" s="118">
        <v>0</v>
      </c>
      <c r="P22" s="118">
        <v>158.60599999999999</v>
      </c>
      <c r="Q22" s="120"/>
      <c r="R22" s="119"/>
    </row>
    <row r="23" spans="1:18" x14ac:dyDescent="0.25">
      <c r="A23" s="118" t="s">
        <v>29</v>
      </c>
      <c r="B23" s="118">
        <v>1099.1539</v>
      </c>
      <c r="C23" s="118">
        <v>32.7682</v>
      </c>
      <c r="D23" s="118">
        <v>1131.9221</v>
      </c>
      <c r="E23" s="118">
        <v>585</v>
      </c>
      <c r="F23" s="118">
        <v>350.32990000000001</v>
      </c>
      <c r="G23" s="118">
        <v>58.667499999999997</v>
      </c>
      <c r="H23" s="118">
        <v>203</v>
      </c>
      <c r="I23" s="118">
        <v>148.39500000000001</v>
      </c>
      <c r="J23" s="118">
        <v>40.953800000000001</v>
      </c>
      <c r="K23" s="118">
        <v>16</v>
      </c>
      <c r="L23" s="118">
        <v>27.052900000000001</v>
      </c>
      <c r="M23" s="118"/>
      <c r="N23" s="118">
        <v>18.973400000000002</v>
      </c>
      <c r="O23" s="118">
        <v>0</v>
      </c>
      <c r="P23" s="118">
        <v>1250.5168000000001</v>
      </c>
      <c r="Q23" s="120"/>
      <c r="R23" s="119"/>
    </row>
    <row r="24" spans="1:18" x14ac:dyDescent="0.25">
      <c r="A24" s="118" t="s">
        <v>30</v>
      </c>
      <c r="B24" s="118">
        <v>150.56989999999999</v>
      </c>
      <c r="C24" s="118"/>
      <c r="D24" s="118">
        <v>150.56989999999999</v>
      </c>
      <c r="E24" s="118">
        <v>55</v>
      </c>
      <c r="F24" s="118">
        <v>46.601399999999998</v>
      </c>
      <c r="G24" s="118">
        <v>2.0996999999999999</v>
      </c>
      <c r="H24" s="118">
        <v>13</v>
      </c>
      <c r="I24" s="118">
        <v>19.739699999999999</v>
      </c>
      <c r="J24" s="118"/>
      <c r="K24" s="118"/>
      <c r="L24" s="118">
        <v>3.5985999999999998</v>
      </c>
      <c r="M24" s="118"/>
      <c r="N24" s="118">
        <v>0</v>
      </c>
      <c r="O24" s="118">
        <v>0</v>
      </c>
      <c r="P24" s="118">
        <v>152.6696</v>
      </c>
      <c r="Q24" s="120"/>
      <c r="R24" s="119"/>
    </row>
    <row r="25" spans="1:18" x14ac:dyDescent="0.25">
      <c r="A25" s="118" t="s">
        <v>31</v>
      </c>
      <c r="B25" s="118">
        <v>95.262699999999995</v>
      </c>
      <c r="C25" s="118"/>
      <c r="D25" s="118">
        <v>95.262699999999995</v>
      </c>
      <c r="E25" s="118">
        <v>48</v>
      </c>
      <c r="F25" s="118">
        <v>29.483799999999999</v>
      </c>
      <c r="G25" s="118">
        <v>4.6289999999999996</v>
      </c>
      <c r="H25" s="118">
        <v>19</v>
      </c>
      <c r="I25" s="118">
        <v>12.488899999999999</v>
      </c>
      <c r="J25" s="118">
        <v>4.8833000000000002</v>
      </c>
      <c r="K25" s="118"/>
      <c r="L25" s="118">
        <v>2.2768000000000002</v>
      </c>
      <c r="M25" s="118"/>
      <c r="N25" s="118">
        <v>0</v>
      </c>
      <c r="O25" s="118">
        <v>0</v>
      </c>
      <c r="P25" s="118">
        <v>104.77500000000001</v>
      </c>
      <c r="Q25" s="120"/>
      <c r="R25" s="119"/>
    </row>
    <row r="26" spans="1:18" x14ac:dyDescent="0.25">
      <c r="A26" s="118" t="s">
        <v>32</v>
      </c>
      <c r="B26" s="118">
        <v>661.23389999999995</v>
      </c>
      <c r="C26" s="118">
        <v>4.9035000000000002</v>
      </c>
      <c r="D26" s="118">
        <v>666.13739999999996</v>
      </c>
      <c r="E26" s="118">
        <v>161</v>
      </c>
      <c r="F26" s="118">
        <v>206.1695</v>
      </c>
      <c r="G26" s="118"/>
      <c r="H26" s="118">
        <v>71</v>
      </c>
      <c r="I26" s="118">
        <v>87.330600000000004</v>
      </c>
      <c r="J26" s="118"/>
      <c r="K26" s="118"/>
      <c r="L26" s="118">
        <v>15.9207</v>
      </c>
      <c r="M26" s="118"/>
      <c r="N26" s="118">
        <v>0</v>
      </c>
      <c r="O26" s="118">
        <v>0</v>
      </c>
      <c r="P26" s="118">
        <v>666.13739999999996</v>
      </c>
      <c r="Q26" s="120"/>
      <c r="R26" s="119"/>
    </row>
    <row r="27" spans="1:18" x14ac:dyDescent="0.25">
      <c r="A27" s="118" t="s">
        <v>33</v>
      </c>
      <c r="B27" s="118">
        <v>320.71390000000002</v>
      </c>
      <c r="C27" s="118"/>
      <c r="D27" s="118">
        <v>320.71390000000002</v>
      </c>
      <c r="E27" s="118">
        <v>167</v>
      </c>
      <c r="F27" s="118">
        <v>99.260999999999996</v>
      </c>
      <c r="G27" s="118">
        <v>16.934799999999999</v>
      </c>
      <c r="H27" s="118">
        <v>42</v>
      </c>
      <c r="I27" s="118">
        <v>42.0456</v>
      </c>
      <c r="J27" s="118"/>
      <c r="K27" s="118"/>
      <c r="L27" s="118">
        <v>7.6650999999999998</v>
      </c>
      <c r="M27" s="118"/>
      <c r="N27" s="118">
        <v>0</v>
      </c>
      <c r="O27" s="118">
        <v>0</v>
      </c>
      <c r="P27" s="118">
        <v>337.64870000000002</v>
      </c>
      <c r="Q27" s="120"/>
      <c r="R27" s="119"/>
    </row>
    <row r="28" spans="1:18" x14ac:dyDescent="0.25">
      <c r="A28" s="118" t="s">
        <v>34</v>
      </c>
      <c r="B28" s="118">
        <v>104.1982</v>
      </c>
      <c r="C28" s="118"/>
      <c r="D28" s="118">
        <v>104.1982</v>
      </c>
      <c r="E28" s="118">
        <v>58</v>
      </c>
      <c r="F28" s="118">
        <v>32.249299999999998</v>
      </c>
      <c r="G28" s="118">
        <v>6.4377000000000004</v>
      </c>
      <c r="H28" s="118">
        <v>13</v>
      </c>
      <c r="I28" s="118">
        <v>13.660399999999999</v>
      </c>
      <c r="J28" s="118"/>
      <c r="K28" s="118"/>
      <c r="L28" s="118">
        <v>2.4903</v>
      </c>
      <c r="M28" s="118"/>
      <c r="N28" s="118">
        <v>1.6845000000000001</v>
      </c>
      <c r="O28" s="118">
        <v>0</v>
      </c>
      <c r="P28" s="118">
        <v>112.32040000000001</v>
      </c>
      <c r="Q28" s="120"/>
      <c r="R28" s="119"/>
    </row>
    <row r="29" spans="1:18" x14ac:dyDescent="0.25">
      <c r="A29" s="118" t="s">
        <v>499</v>
      </c>
      <c r="B29" s="118">
        <v>52.537799999999997</v>
      </c>
      <c r="C29" s="118"/>
      <c r="D29" s="118">
        <v>32.248199999999997</v>
      </c>
      <c r="E29" s="118">
        <v>6</v>
      </c>
      <c r="F29" s="118">
        <v>16.260400000000001</v>
      </c>
      <c r="G29" s="118"/>
      <c r="H29" s="118">
        <v>4</v>
      </c>
      <c r="I29" s="118">
        <v>4.2276999999999996</v>
      </c>
      <c r="J29" s="118"/>
      <c r="K29" s="118"/>
      <c r="L29" s="118">
        <v>0.77070000000000005</v>
      </c>
      <c r="M29" s="118"/>
      <c r="N29" s="118">
        <v>0</v>
      </c>
      <c r="O29" s="118">
        <v>0</v>
      </c>
      <c r="P29" s="118">
        <v>52.537799999999997</v>
      </c>
      <c r="Q29" s="120"/>
      <c r="R29" s="119"/>
    </row>
    <row r="30" spans="1:18" x14ac:dyDescent="0.25">
      <c r="A30" s="118" t="s">
        <v>35</v>
      </c>
      <c r="B30" s="118">
        <v>849.01700000000005</v>
      </c>
      <c r="C30" s="118">
        <v>21.011800000000001</v>
      </c>
      <c r="D30" s="118">
        <v>870.02880000000005</v>
      </c>
      <c r="E30" s="118">
        <v>464.93</v>
      </c>
      <c r="F30" s="118">
        <v>269.27390000000003</v>
      </c>
      <c r="G30" s="118">
        <v>48.914000000000001</v>
      </c>
      <c r="H30" s="118">
        <v>137</v>
      </c>
      <c r="I30" s="118">
        <v>114.0608</v>
      </c>
      <c r="J30" s="118">
        <v>17.2044</v>
      </c>
      <c r="K30" s="118"/>
      <c r="L30" s="118">
        <v>20.793700000000001</v>
      </c>
      <c r="M30" s="118"/>
      <c r="N30" s="118">
        <v>1.51</v>
      </c>
      <c r="O30" s="118">
        <v>0</v>
      </c>
      <c r="P30" s="118">
        <v>937.65719999999999</v>
      </c>
      <c r="Q30" s="120"/>
      <c r="R30" s="119"/>
    </row>
    <row r="31" spans="1:18" x14ac:dyDescent="0.25">
      <c r="A31" s="118" t="s">
        <v>36</v>
      </c>
      <c r="B31" s="118">
        <v>467.1979</v>
      </c>
      <c r="C31" s="118"/>
      <c r="D31" s="118">
        <v>467.1979</v>
      </c>
      <c r="E31" s="118">
        <v>495.94</v>
      </c>
      <c r="F31" s="118">
        <v>144.59780000000001</v>
      </c>
      <c r="G31" s="118">
        <v>87.835599999999999</v>
      </c>
      <c r="H31" s="118">
        <v>91</v>
      </c>
      <c r="I31" s="118">
        <v>61.249600000000001</v>
      </c>
      <c r="J31" s="118">
        <v>22.312799999999999</v>
      </c>
      <c r="K31" s="118"/>
      <c r="L31" s="118">
        <v>11.166</v>
      </c>
      <c r="M31" s="118"/>
      <c r="N31" s="118">
        <v>0</v>
      </c>
      <c r="O31" s="118">
        <v>0</v>
      </c>
      <c r="P31" s="118">
        <v>577.34630000000004</v>
      </c>
      <c r="Q31" s="120"/>
      <c r="R31" s="119"/>
    </row>
    <row r="32" spans="1:18" x14ac:dyDescent="0.25">
      <c r="A32" s="118" t="s">
        <v>37</v>
      </c>
      <c r="B32" s="118">
        <v>1104.9318000000001</v>
      </c>
      <c r="C32" s="118">
        <v>27.438099999999999</v>
      </c>
      <c r="D32" s="118">
        <v>1132.3698999999999</v>
      </c>
      <c r="E32" s="118">
        <v>816.15</v>
      </c>
      <c r="F32" s="118">
        <v>350.46850000000001</v>
      </c>
      <c r="G32" s="118">
        <v>116.4204</v>
      </c>
      <c r="H32" s="118">
        <v>197</v>
      </c>
      <c r="I32" s="118">
        <v>148.4537</v>
      </c>
      <c r="J32" s="118">
        <v>36.409700000000001</v>
      </c>
      <c r="K32" s="118"/>
      <c r="L32" s="118">
        <v>27.063600000000001</v>
      </c>
      <c r="M32" s="118"/>
      <c r="N32" s="118">
        <v>32.573399999999999</v>
      </c>
      <c r="O32" s="118">
        <v>0</v>
      </c>
      <c r="P32" s="118">
        <v>1317.7734</v>
      </c>
      <c r="Q32" s="120"/>
      <c r="R32" s="119"/>
    </row>
    <row r="33" spans="1:18" x14ac:dyDescent="0.25">
      <c r="A33" s="118" t="s">
        <v>38</v>
      </c>
      <c r="B33" s="118">
        <v>675.65290000000005</v>
      </c>
      <c r="C33" s="118">
        <v>16.6128</v>
      </c>
      <c r="D33" s="118">
        <v>692.26570000000004</v>
      </c>
      <c r="E33" s="118">
        <v>379.81</v>
      </c>
      <c r="F33" s="118">
        <v>214.25620000000001</v>
      </c>
      <c r="G33" s="118">
        <v>41.388399999999997</v>
      </c>
      <c r="H33" s="118">
        <v>137</v>
      </c>
      <c r="I33" s="118">
        <v>90.756</v>
      </c>
      <c r="J33" s="118">
        <v>34.683</v>
      </c>
      <c r="K33" s="118">
        <v>3</v>
      </c>
      <c r="L33" s="118">
        <v>16.545200000000001</v>
      </c>
      <c r="M33" s="118"/>
      <c r="N33" s="118">
        <v>0</v>
      </c>
      <c r="O33" s="118">
        <v>0</v>
      </c>
      <c r="P33" s="118">
        <v>768.33709999999996</v>
      </c>
      <c r="Q33" s="120"/>
      <c r="R33" s="119"/>
    </row>
    <row r="34" spans="1:18" x14ac:dyDescent="0.25">
      <c r="A34" s="118" t="s">
        <v>39</v>
      </c>
      <c r="B34" s="118">
        <v>449.35379999999998</v>
      </c>
      <c r="C34" s="118"/>
      <c r="D34" s="118">
        <v>449.35379999999998</v>
      </c>
      <c r="E34" s="118">
        <v>229.13</v>
      </c>
      <c r="F34" s="118">
        <v>139.07499999999999</v>
      </c>
      <c r="G34" s="118">
        <v>22.5137</v>
      </c>
      <c r="H34" s="118">
        <v>65</v>
      </c>
      <c r="I34" s="118">
        <v>58.910299999999999</v>
      </c>
      <c r="J34" s="118">
        <v>4.5673000000000004</v>
      </c>
      <c r="K34" s="118"/>
      <c r="L34" s="118">
        <v>10.739599999999999</v>
      </c>
      <c r="M34" s="118"/>
      <c r="N34" s="118">
        <v>6.8319000000000001</v>
      </c>
      <c r="O34" s="118">
        <v>0</v>
      </c>
      <c r="P34" s="118">
        <v>483.26670000000001</v>
      </c>
      <c r="Q34" s="120"/>
      <c r="R34" s="119"/>
    </row>
    <row r="35" spans="1:18" x14ac:dyDescent="0.25">
      <c r="A35" s="118" t="s">
        <v>40</v>
      </c>
      <c r="B35" s="118">
        <v>177.74119999999999</v>
      </c>
      <c r="C35" s="118">
        <v>6.2499000000000002</v>
      </c>
      <c r="D35" s="118">
        <v>183.99109999999999</v>
      </c>
      <c r="E35" s="118">
        <v>50</v>
      </c>
      <c r="F35" s="118">
        <v>56.9452</v>
      </c>
      <c r="G35" s="118"/>
      <c r="H35" s="118">
        <v>15</v>
      </c>
      <c r="I35" s="118">
        <v>24.121200000000002</v>
      </c>
      <c r="J35" s="118"/>
      <c r="K35" s="118"/>
      <c r="L35" s="118">
        <v>4.3974000000000002</v>
      </c>
      <c r="M35" s="118"/>
      <c r="N35" s="118">
        <v>0</v>
      </c>
      <c r="O35" s="118">
        <v>0</v>
      </c>
      <c r="P35" s="118">
        <v>183.99109999999999</v>
      </c>
      <c r="Q35" s="120"/>
      <c r="R35" s="119"/>
    </row>
    <row r="36" spans="1:18" x14ac:dyDescent="0.25">
      <c r="A36" s="118" t="s">
        <v>41</v>
      </c>
      <c r="B36" s="118">
        <v>162.60249999999999</v>
      </c>
      <c r="C36" s="118">
        <v>11.069900000000001</v>
      </c>
      <c r="D36" s="118">
        <v>173.67240000000001</v>
      </c>
      <c r="E36" s="118">
        <v>109.6</v>
      </c>
      <c r="F36" s="118">
        <v>53.751600000000003</v>
      </c>
      <c r="G36" s="118">
        <v>13.9621</v>
      </c>
      <c r="H36" s="118">
        <v>32</v>
      </c>
      <c r="I36" s="118">
        <v>22.7685</v>
      </c>
      <c r="J36" s="118">
        <v>6.9237000000000002</v>
      </c>
      <c r="K36" s="118"/>
      <c r="L36" s="118">
        <v>4.1508000000000003</v>
      </c>
      <c r="M36" s="118"/>
      <c r="N36" s="118">
        <v>3.585</v>
      </c>
      <c r="O36" s="118">
        <v>0</v>
      </c>
      <c r="P36" s="118">
        <v>198.14320000000001</v>
      </c>
      <c r="Q36" s="120"/>
      <c r="R36" s="119"/>
    </row>
    <row r="37" spans="1:18" x14ac:dyDescent="0.25">
      <c r="A37" s="118" t="s">
        <v>42</v>
      </c>
      <c r="B37" s="118">
        <v>750.0498</v>
      </c>
      <c r="C37" s="118">
        <v>25.9055</v>
      </c>
      <c r="D37" s="118">
        <v>775.95529999999997</v>
      </c>
      <c r="E37" s="118">
        <v>499.72</v>
      </c>
      <c r="F37" s="118">
        <v>240.15819999999999</v>
      </c>
      <c r="G37" s="118">
        <v>64.890500000000003</v>
      </c>
      <c r="H37" s="118">
        <v>122</v>
      </c>
      <c r="I37" s="118">
        <v>101.7277</v>
      </c>
      <c r="J37" s="118">
        <v>15.2042</v>
      </c>
      <c r="K37" s="118">
        <v>1</v>
      </c>
      <c r="L37" s="118">
        <v>18.545300000000001</v>
      </c>
      <c r="M37" s="118"/>
      <c r="N37" s="118">
        <v>15.476100000000001</v>
      </c>
      <c r="O37" s="118">
        <v>0</v>
      </c>
      <c r="P37" s="118">
        <v>871.52610000000004</v>
      </c>
      <c r="Q37" s="120"/>
      <c r="R37" s="119"/>
    </row>
    <row r="38" spans="1:18" x14ac:dyDescent="0.25">
      <c r="A38" s="118" t="s">
        <v>43</v>
      </c>
      <c r="B38" s="120">
        <v>1802.2918</v>
      </c>
      <c r="C38" s="118">
        <v>63.695799999999998</v>
      </c>
      <c r="D38" s="120">
        <v>1865.9875999999999</v>
      </c>
      <c r="E38" s="118">
        <v>301.44</v>
      </c>
      <c r="F38" s="118">
        <v>577.52319999999997</v>
      </c>
      <c r="G38" s="118"/>
      <c r="H38" s="118">
        <v>181</v>
      </c>
      <c r="I38" s="118">
        <v>244.631</v>
      </c>
      <c r="J38" s="118"/>
      <c r="K38" s="118">
        <v>7</v>
      </c>
      <c r="L38" s="118">
        <v>44.597099999999998</v>
      </c>
      <c r="M38" s="118"/>
      <c r="N38" s="118">
        <v>0</v>
      </c>
      <c r="O38" s="118">
        <v>0</v>
      </c>
      <c r="P38" s="120">
        <v>1865.9875999999999</v>
      </c>
      <c r="Q38" s="120"/>
      <c r="R38" s="119"/>
    </row>
    <row r="39" spans="1:18" x14ac:dyDescent="0.25">
      <c r="A39" s="118" t="s">
        <v>44</v>
      </c>
      <c r="B39" s="120">
        <v>1386.7620999999999</v>
      </c>
      <c r="C39" s="118">
        <v>44.734400000000001</v>
      </c>
      <c r="D39" s="120">
        <v>1431.4965</v>
      </c>
      <c r="E39" s="118">
        <v>396.42</v>
      </c>
      <c r="F39" s="118">
        <v>443.04820000000001</v>
      </c>
      <c r="G39" s="118"/>
      <c r="H39" s="118">
        <v>159</v>
      </c>
      <c r="I39" s="118">
        <v>187.66919999999999</v>
      </c>
      <c r="J39" s="118"/>
      <c r="K39" s="118">
        <v>32</v>
      </c>
      <c r="L39" s="118">
        <v>34.212800000000001</v>
      </c>
      <c r="M39" s="118"/>
      <c r="N39" s="118">
        <v>0</v>
      </c>
      <c r="O39" s="118">
        <v>0</v>
      </c>
      <c r="P39" s="120">
        <v>1431.4965</v>
      </c>
      <c r="Q39" s="120"/>
      <c r="R39" s="119"/>
    </row>
    <row r="40" spans="1:18" x14ac:dyDescent="0.25">
      <c r="A40" s="118" t="s">
        <v>45</v>
      </c>
      <c r="B40" s="118">
        <v>371.71390000000002</v>
      </c>
      <c r="C40" s="118">
        <v>18.466000000000001</v>
      </c>
      <c r="D40" s="118">
        <v>390.17989999999998</v>
      </c>
      <c r="E40" s="118">
        <v>161</v>
      </c>
      <c r="F40" s="118">
        <v>120.7607</v>
      </c>
      <c r="G40" s="118">
        <v>10.059799999999999</v>
      </c>
      <c r="H40" s="118">
        <v>55</v>
      </c>
      <c r="I40" s="118">
        <v>51.1526</v>
      </c>
      <c r="J40" s="118">
        <v>2.8856000000000002</v>
      </c>
      <c r="K40" s="118"/>
      <c r="L40" s="118">
        <v>9.3253000000000004</v>
      </c>
      <c r="M40" s="118"/>
      <c r="N40" s="118">
        <v>0</v>
      </c>
      <c r="O40" s="118">
        <v>0</v>
      </c>
      <c r="P40" s="118">
        <v>403.12529999999998</v>
      </c>
      <c r="Q40" s="120"/>
      <c r="R40" s="119"/>
    </row>
    <row r="41" spans="1:18" x14ac:dyDescent="0.25">
      <c r="A41" s="118" t="s">
        <v>46</v>
      </c>
      <c r="B41" s="118">
        <v>1217.0494000000001</v>
      </c>
      <c r="C41" s="118">
        <v>37.208500000000001</v>
      </c>
      <c r="D41" s="118">
        <v>1254.2579000000001</v>
      </c>
      <c r="E41" s="118">
        <v>324.07</v>
      </c>
      <c r="F41" s="118">
        <v>388.19279999999998</v>
      </c>
      <c r="G41" s="118"/>
      <c r="H41" s="118">
        <v>110</v>
      </c>
      <c r="I41" s="118">
        <v>164.4332</v>
      </c>
      <c r="J41" s="118"/>
      <c r="K41" s="118"/>
      <c r="L41" s="118">
        <v>29.976800000000001</v>
      </c>
      <c r="M41" s="118"/>
      <c r="N41" s="118">
        <v>3.2595000000000001</v>
      </c>
      <c r="O41" s="118">
        <v>0</v>
      </c>
      <c r="P41" s="118">
        <v>1257.5174</v>
      </c>
      <c r="Q41" s="120"/>
      <c r="R41" s="119"/>
    </row>
    <row r="42" spans="1:18" x14ac:dyDescent="0.25">
      <c r="A42" s="118" t="s">
        <v>47</v>
      </c>
      <c r="B42" s="118">
        <v>527.65880000000004</v>
      </c>
      <c r="C42" s="118">
        <v>17.7957</v>
      </c>
      <c r="D42" s="118">
        <v>545.45450000000005</v>
      </c>
      <c r="E42" s="118">
        <v>159.5</v>
      </c>
      <c r="F42" s="118">
        <v>168.81819999999999</v>
      </c>
      <c r="G42" s="118"/>
      <c r="H42" s="118">
        <v>37</v>
      </c>
      <c r="I42" s="118">
        <v>71.509100000000004</v>
      </c>
      <c r="J42" s="118"/>
      <c r="K42" s="118">
        <v>2</v>
      </c>
      <c r="L42" s="118">
        <v>13.0364</v>
      </c>
      <c r="M42" s="118"/>
      <c r="N42" s="118">
        <v>0</v>
      </c>
      <c r="O42" s="118">
        <v>0</v>
      </c>
      <c r="P42" s="118">
        <v>545.45450000000005</v>
      </c>
      <c r="Q42" s="120"/>
      <c r="R42" s="119"/>
    </row>
    <row r="43" spans="1:18" x14ac:dyDescent="0.25">
      <c r="A43" s="118" t="s">
        <v>48</v>
      </c>
      <c r="B43" s="118">
        <v>16341.2781</v>
      </c>
      <c r="C43" s="118">
        <v>730.46669999999995</v>
      </c>
      <c r="D43" s="118">
        <v>17071.7448</v>
      </c>
      <c r="E43" s="118">
        <v>7966.58</v>
      </c>
      <c r="F43" s="118">
        <v>5283.7049999999999</v>
      </c>
      <c r="G43" s="118">
        <v>670.71870000000001</v>
      </c>
      <c r="H43" s="118">
        <v>1930</v>
      </c>
      <c r="I43" s="118">
        <v>2238.1057000000001</v>
      </c>
      <c r="J43" s="118"/>
      <c r="K43" s="118">
        <v>1414</v>
      </c>
      <c r="L43" s="118">
        <v>408.0147</v>
      </c>
      <c r="M43" s="118">
        <v>603.59119999999996</v>
      </c>
      <c r="N43" s="118">
        <v>26.439900000000002</v>
      </c>
      <c r="O43" s="118">
        <v>0</v>
      </c>
      <c r="P43" s="118">
        <v>18372.494600000002</v>
      </c>
      <c r="Q43" s="120"/>
      <c r="R43" s="119"/>
    </row>
    <row r="44" spans="1:18" x14ac:dyDescent="0.25">
      <c r="A44" s="118" t="s">
        <v>49</v>
      </c>
      <c r="B44" s="118">
        <v>668.96939999999995</v>
      </c>
      <c r="C44" s="118">
        <v>12.2178</v>
      </c>
      <c r="D44" s="118">
        <v>681.18719999999996</v>
      </c>
      <c r="E44" s="118">
        <v>138.29</v>
      </c>
      <c r="F44" s="118">
        <v>210.82740000000001</v>
      </c>
      <c r="G44" s="118"/>
      <c r="H44" s="118">
        <v>132</v>
      </c>
      <c r="I44" s="118">
        <v>89.303600000000003</v>
      </c>
      <c r="J44" s="118">
        <v>32.022300000000001</v>
      </c>
      <c r="K44" s="118">
        <v>5</v>
      </c>
      <c r="L44" s="118">
        <v>16.2804</v>
      </c>
      <c r="M44" s="118"/>
      <c r="N44" s="118">
        <v>0</v>
      </c>
      <c r="O44" s="118">
        <v>0</v>
      </c>
      <c r="P44" s="118">
        <v>713.20950000000005</v>
      </c>
      <c r="Q44" s="120"/>
      <c r="R44" s="119"/>
    </row>
    <row r="45" spans="1:18" x14ac:dyDescent="0.25">
      <c r="A45" s="118" t="s">
        <v>50</v>
      </c>
      <c r="B45" s="118">
        <v>752.78240000000005</v>
      </c>
      <c r="C45" s="118">
        <v>25.135999999999999</v>
      </c>
      <c r="D45" s="118">
        <v>777.91840000000002</v>
      </c>
      <c r="E45" s="118">
        <v>131</v>
      </c>
      <c r="F45" s="118">
        <v>240.76570000000001</v>
      </c>
      <c r="G45" s="118"/>
      <c r="H45" s="118">
        <v>57</v>
      </c>
      <c r="I45" s="118">
        <v>101.9851</v>
      </c>
      <c r="J45" s="118"/>
      <c r="K45" s="118"/>
      <c r="L45" s="118">
        <v>18.592199999999998</v>
      </c>
      <c r="M45" s="118"/>
      <c r="N45" s="118">
        <v>4.0797999999999996</v>
      </c>
      <c r="O45" s="118">
        <v>0</v>
      </c>
      <c r="P45" s="118">
        <v>781.9982</v>
      </c>
      <c r="Q45" s="120"/>
      <c r="R45" s="119"/>
    </row>
    <row r="46" spans="1:18" x14ac:dyDescent="0.25">
      <c r="A46" s="118" t="s">
        <v>51</v>
      </c>
      <c r="B46" s="118">
        <v>251.1429</v>
      </c>
      <c r="C46" s="118"/>
      <c r="D46" s="118">
        <v>251.1429</v>
      </c>
      <c r="E46" s="118">
        <v>92</v>
      </c>
      <c r="F46" s="118">
        <v>77.728700000000003</v>
      </c>
      <c r="G46" s="118">
        <v>3.5678000000000001</v>
      </c>
      <c r="H46" s="118">
        <v>30</v>
      </c>
      <c r="I46" s="118">
        <v>32.924799999999998</v>
      </c>
      <c r="J46" s="118"/>
      <c r="K46" s="118"/>
      <c r="L46" s="118">
        <v>6.0023</v>
      </c>
      <c r="M46" s="118"/>
      <c r="N46" s="118">
        <v>0</v>
      </c>
      <c r="O46" s="118">
        <v>0</v>
      </c>
      <c r="P46" s="118">
        <v>254.7107</v>
      </c>
      <c r="Q46" s="120"/>
      <c r="R46" s="119"/>
    </row>
    <row r="47" spans="1:18" x14ac:dyDescent="0.25">
      <c r="A47" s="118" t="s">
        <v>52</v>
      </c>
      <c r="B47" s="118">
        <v>9152.3533000000007</v>
      </c>
      <c r="C47" s="118">
        <v>441.78910000000002</v>
      </c>
      <c r="D47" s="118">
        <v>9594.1424000000006</v>
      </c>
      <c r="E47" s="118">
        <v>6028.77</v>
      </c>
      <c r="F47" s="118">
        <v>2969.3870999999999</v>
      </c>
      <c r="G47" s="118">
        <v>764.84569999999997</v>
      </c>
      <c r="H47" s="118">
        <v>1079</v>
      </c>
      <c r="I47" s="118">
        <v>1257.7920999999999</v>
      </c>
      <c r="J47" s="118"/>
      <c r="K47" s="118">
        <v>882</v>
      </c>
      <c r="L47" s="118">
        <v>229.3</v>
      </c>
      <c r="M47" s="118">
        <v>391.62</v>
      </c>
      <c r="N47" s="118">
        <v>0</v>
      </c>
      <c r="O47" s="118">
        <v>0</v>
      </c>
      <c r="P47" s="118">
        <v>10750.608099999999</v>
      </c>
      <c r="Q47" s="120"/>
      <c r="R47" s="119"/>
    </row>
    <row r="48" spans="1:18" x14ac:dyDescent="0.25">
      <c r="A48" s="118" t="s">
        <v>53</v>
      </c>
      <c r="B48" s="118">
        <v>567.75829999999996</v>
      </c>
      <c r="C48" s="118"/>
      <c r="D48" s="118">
        <v>567.75829999999996</v>
      </c>
      <c r="E48" s="118">
        <v>355</v>
      </c>
      <c r="F48" s="118">
        <v>175.72120000000001</v>
      </c>
      <c r="G48" s="118">
        <v>44.819699999999997</v>
      </c>
      <c r="H48" s="118">
        <v>83</v>
      </c>
      <c r="I48" s="118">
        <v>74.433099999999996</v>
      </c>
      <c r="J48" s="118">
        <v>6.4252000000000002</v>
      </c>
      <c r="K48" s="118"/>
      <c r="L48" s="118">
        <v>13.5694</v>
      </c>
      <c r="M48" s="118"/>
      <c r="N48" s="118">
        <v>0</v>
      </c>
      <c r="O48" s="118">
        <v>0</v>
      </c>
      <c r="P48" s="118">
        <v>619.00319999999999</v>
      </c>
      <c r="Q48" s="120"/>
      <c r="R48" s="119"/>
    </row>
    <row r="49" spans="1:18" x14ac:dyDescent="0.25">
      <c r="A49" s="118" t="s">
        <v>54</v>
      </c>
      <c r="B49" s="118">
        <v>4356.1016</v>
      </c>
      <c r="C49" s="118">
        <v>109.2364</v>
      </c>
      <c r="D49" s="118">
        <v>4465.3379999999997</v>
      </c>
      <c r="E49" s="118">
        <v>3074.91</v>
      </c>
      <c r="F49" s="118">
        <v>1382.0220999999999</v>
      </c>
      <c r="G49" s="118">
        <v>423.22199999999998</v>
      </c>
      <c r="H49" s="118">
        <v>835</v>
      </c>
      <c r="I49" s="118">
        <v>585.4058</v>
      </c>
      <c r="J49" s="118">
        <v>187.19560000000001</v>
      </c>
      <c r="K49" s="118">
        <v>9</v>
      </c>
      <c r="L49" s="118">
        <v>106.7216</v>
      </c>
      <c r="M49" s="118"/>
      <c r="N49" s="118">
        <v>54.446599999999997</v>
      </c>
      <c r="O49" s="118">
        <v>0</v>
      </c>
      <c r="P49" s="118">
        <v>5130.2021999999997</v>
      </c>
      <c r="Q49" s="120"/>
      <c r="R49" s="119"/>
    </row>
    <row r="50" spans="1:18" x14ac:dyDescent="0.25">
      <c r="A50" s="118" t="s">
        <v>55</v>
      </c>
      <c r="B50" s="118">
        <v>737.51289999999995</v>
      </c>
      <c r="C50" s="118">
        <v>18.5901</v>
      </c>
      <c r="D50" s="118">
        <v>756.10299999999995</v>
      </c>
      <c r="E50" s="118">
        <v>450</v>
      </c>
      <c r="F50" s="118">
        <v>234.01390000000001</v>
      </c>
      <c r="G50" s="118">
        <v>53.996499999999997</v>
      </c>
      <c r="H50" s="118">
        <v>129</v>
      </c>
      <c r="I50" s="118">
        <v>99.125100000000003</v>
      </c>
      <c r="J50" s="118">
        <v>22.406199999999998</v>
      </c>
      <c r="K50" s="118"/>
      <c r="L50" s="118">
        <v>18.070900000000002</v>
      </c>
      <c r="M50" s="118"/>
      <c r="N50" s="118">
        <v>0</v>
      </c>
      <c r="O50" s="118">
        <v>0</v>
      </c>
      <c r="P50" s="118">
        <v>832.50570000000005</v>
      </c>
      <c r="Q50" s="120"/>
      <c r="R50" s="119"/>
    </row>
    <row r="51" spans="1:18" x14ac:dyDescent="0.25">
      <c r="A51" s="118" t="s">
        <v>56</v>
      </c>
      <c r="B51" s="118">
        <v>51.900700000000001</v>
      </c>
      <c r="C51" s="118"/>
      <c r="D51" s="118">
        <v>51.900700000000001</v>
      </c>
      <c r="E51" s="118">
        <v>42</v>
      </c>
      <c r="F51" s="118">
        <v>16.063300000000002</v>
      </c>
      <c r="G51" s="118">
        <v>6.4842000000000004</v>
      </c>
      <c r="H51" s="118">
        <v>16</v>
      </c>
      <c r="I51" s="118">
        <v>6.8041999999999998</v>
      </c>
      <c r="J51" s="118">
        <v>6.8968999999999996</v>
      </c>
      <c r="K51" s="118"/>
      <c r="L51" s="118">
        <v>1.2403999999999999</v>
      </c>
      <c r="M51" s="118"/>
      <c r="N51" s="118">
        <v>0</v>
      </c>
      <c r="O51" s="118">
        <v>0</v>
      </c>
      <c r="P51" s="118">
        <v>65.281800000000004</v>
      </c>
      <c r="Q51" s="120"/>
      <c r="R51" s="119"/>
    </row>
    <row r="52" spans="1:18" x14ac:dyDescent="0.25">
      <c r="A52" s="118" t="s">
        <v>57</v>
      </c>
      <c r="B52" s="118">
        <v>540.70219999999995</v>
      </c>
      <c r="C52" s="118">
        <v>25.917899999999999</v>
      </c>
      <c r="D52" s="118">
        <v>566.62009999999998</v>
      </c>
      <c r="E52" s="118">
        <v>244.5</v>
      </c>
      <c r="F52" s="118">
        <v>175.3689</v>
      </c>
      <c r="G52" s="118">
        <v>17.282800000000002</v>
      </c>
      <c r="H52" s="118">
        <v>99</v>
      </c>
      <c r="I52" s="118">
        <v>74.283900000000003</v>
      </c>
      <c r="J52" s="118">
        <v>18.537099999999999</v>
      </c>
      <c r="K52" s="118">
        <v>1</v>
      </c>
      <c r="L52" s="118">
        <v>13.542199999999999</v>
      </c>
      <c r="M52" s="118"/>
      <c r="N52" s="118">
        <v>9.9550000000000001</v>
      </c>
      <c r="O52" s="118">
        <v>0</v>
      </c>
      <c r="P52" s="118">
        <v>612.39499999999998</v>
      </c>
      <c r="Q52" s="120"/>
      <c r="R52" s="119"/>
    </row>
    <row r="53" spans="1:18" x14ac:dyDescent="0.25">
      <c r="A53" s="118" t="s">
        <v>500</v>
      </c>
      <c r="B53" s="118">
        <v>34.074199999999998</v>
      </c>
      <c r="C53" s="118">
        <v>0.114</v>
      </c>
      <c r="D53" s="118">
        <v>17.807099999999998</v>
      </c>
      <c r="E53" s="118">
        <v>17</v>
      </c>
      <c r="F53" s="118">
        <v>10.581200000000001</v>
      </c>
      <c r="G53" s="118">
        <v>1.6047</v>
      </c>
      <c r="H53" s="118">
        <v>4</v>
      </c>
      <c r="I53" s="118">
        <v>2.3344999999999998</v>
      </c>
      <c r="J53" s="118">
        <v>1.2491000000000001</v>
      </c>
      <c r="K53" s="118"/>
      <c r="L53" s="118">
        <v>0.42559999999999998</v>
      </c>
      <c r="M53" s="118"/>
      <c r="N53" s="118">
        <v>0</v>
      </c>
      <c r="O53" s="118">
        <v>0</v>
      </c>
      <c r="P53" s="118">
        <v>37.042000000000002</v>
      </c>
      <c r="Q53" s="120"/>
      <c r="R53" s="119"/>
    </row>
    <row r="54" spans="1:18" x14ac:dyDescent="0.25">
      <c r="A54" s="118" t="s">
        <v>501</v>
      </c>
      <c r="B54" s="118">
        <v>54.529299999999999</v>
      </c>
      <c r="C54" s="118">
        <v>3.0700000000000002E-2</v>
      </c>
      <c r="D54" s="118">
        <v>38.890700000000002</v>
      </c>
      <c r="E54" s="118">
        <v>38</v>
      </c>
      <c r="F54" s="118">
        <v>16.886299999999999</v>
      </c>
      <c r="G54" s="118">
        <v>5.2784000000000004</v>
      </c>
      <c r="H54" s="118">
        <v>9</v>
      </c>
      <c r="I54" s="118">
        <v>5.0986000000000002</v>
      </c>
      <c r="J54" s="118">
        <v>2.9260999999999999</v>
      </c>
      <c r="K54" s="118"/>
      <c r="L54" s="118">
        <v>0.92949999999999999</v>
      </c>
      <c r="M54" s="118"/>
      <c r="N54" s="118">
        <v>6.8999999999999999E-3</v>
      </c>
      <c r="O54" s="118">
        <v>0</v>
      </c>
      <c r="P54" s="118">
        <v>62.7714</v>
      </c>
      <c r="Q54" s="120"/>
      <c r="R54" s="119"/>
    </row>
    <row r="55" spans="1:18" x14ac:dyDescent="0.25">
      <c r="A55" s="118" t="s">
        <v>58</v>
      </c>
      <c r="B55" s="118">
        <v>320.32159999999999</v>
      </c>
      <c r="C55" s="118">
        <v>13.6957</v>
      </c>
      <c r="D55" s="118">
        <v>334.01729999999998</v>
      </c>
      <c r="E55" s="118">
        <v>143</v>
      </c>
      <c r="F55" s="118">
        <v>103.3784</v>
      </c>
      <c r="G55" s="118">
        <v>9.9054000000000002</v>
      </c>
      <c r="H55" s="118">
        <v>67</v>
      </c>
      <c r="I55" s="118">
        <v>43.789700000000003</v>
      </c>
      <c r="J55" s="118">
        <v>17.407699999999998</v>
      </c>
      <c r="K55" s="118"/>
      <c r="L55" s="118">
        <v>7.9829999999999997</v>
      </c>
      <c r="M55" s="118"/>
      <c r="N55" s="118">
        <v>2.5363000000000002</v>
      </c>
      <c r="O55" s="118">
        <v>0</v>
      </c>
      <c r="P55" s="118">
        <v>363.86669999999998</v>
      </c>
      <c r="Q55" s="120"/>
      <c r="R55" s="119"/>
    </row>
    <row r="56" spans="1:18" x14ac:dyDescent="0.25">
      <c r="A56" s="118" t="s">
        <v>502</v>
      </c>
      <c r="B56" s="118">
        <v>51.834499999999998</v>
      </c>
      <c r="C56" s="118"/>
      <c r="D56" s="118">
        <v>33.478000000000002</v>
      </c>
      <c r="E56" s="118">
        <v>11</v>
      </c>
      <c r="F56" s="118">
        <v>16.0428</v>
      </c>
      <c r="G56" s="118"/>
      <c r="H56" s="118">
        <v>2</v>
      </c>
      <c r="I56" s="118">
        <v>4.3890000000000002</v>
      </c>
      <c r="J56" s="118"/>
      <c r="K56" s="118"/>
      <c r="L56" s="118">
        <v>0.80010000000000003</v>
      </c>
      <c r="M56" s="118"/>
      <c r="N56" s="118">
        <v>0</v>
      </c>
      <c r="O56" s="118">
        <v>0</v>
      </c>
      <c r="P56" s="118">
        <v>51.834499999999998</v>
      </c>
      <c r="Q56" s="120"/>
      <c r="R56" s="119"/>
    </row>
    <row r="57" spans="1:18" x14ac:dyDescent="0.25">
      <c r="A57" s="118" t="s">
        <v>59</v>
      </c>
      <c r="B57" s="118">
        <v>230.66370000000001</v>
      </c>
      <c r="C57" s="118">
        <v>7.8773</v>
      </c>
      <c r="D57" s="118">
        <v>238.541</v>
      </c>
      <c r="E57" s="118">
        <v>88</v>
      </c>
      <c r="F57" s="118">
        <v>73.828400000000002</v>
      </c>
      <c r="G57" s="118">
        <v>3.5428999999999999</v>
      </c>
      <c r="H57" s="118">
        <v>35</v>
      </c>
      <c r="I57" s="118">
        <v>31.2727</v>
      </c>
      <c r="J57" s="118">
        <v>2.7955000000000001</v>
      </c>
      <c r="K57" s="118"/>
      <c r="L57" s="118">
        <v>5.7011000000000003</v>
      </c>
      <c r="M57" s="118"/>
      <c r="N57" s="118">
        <v>0</v>
      </c>
      <c r="O57" s="118">
        <v>0</v>
      </c>
      <c r="P57" s="118">
        <v>244.8794</v>
      </c>
      <c r="Q57" s="120"/>
      <c r="R57" s="119"/>
    </row>
    <row r="58" spans="1:18" x14ac:dyDescent="0.25">
      <c r="A58" s="118" t="s">
        <v>503</v>
      </c>
      <c r="B58" s="118">
        <v>36.649500000000003</v>
      </c>
      <c r="C58" s="118">
        <v>5.7000000000000002E-2</v>
      </c>
      <c r="D58" s="118">
        <v>28.130099999999999</v>
      </c>
      <c r="E58" s="118">
        <v>27.53</v>
      </c>
      <c r="F58" s="118">
        <v>11.3607</v>
      </c>
      <c r="G58" s="118">
        <v>4.0423</v>
      </c>
      <c r="H58" s="118">
        <v>2</v>
      </c>
      <c r="I58" s="118">
        <v>3.6879</v>
      </c>
      <c r="J58" s="118"/>
      <c r="K58" s="118"/>
      <c r="L58" s="118">
        <v>0.67230000000000001</v>
      </c>
      <c r="M58" s="118"/>
      <c r="N58" s="118">
        <v>0</v>
      </c>
      <c r="O58" s="118">
        <v>0</v>
      </c>
      <c r="P58" s="118">
        <v>40.748800000000003</v>
      </c>
      <c r="Q58" s="120"/>
      <c r="R58" s="119"/>
    </row>
    <row r="59" spans="1:18" x14ac:dyDescent="0.25">
      <c r="A59" s="118" t="s">
        <v>60</v>
      </c>
      <c r="B59" s="118">
        <v>915.10680000000002</v>
      </c>
      <c r="C59" s="118">
        <v>32.746400000000001</v>
      </c>
      <c r="D59" s="118">
        <v>947.85320000000002</v>
      </c>
      <c r="E59" s="118">
        <v>403.54</v>
      </c>
      <c r="F59" s="118">
        <v>293.36059999999998</v>
      </c>
      <c r="G59" s="118">
        <v>27.544899999999998</v>
      </c>
      <c r="H59" s="118">
        <v>164</v>
      </c>
      <c r="I59" s="118">
        <v>124.2636</v>
      </c>
      <c r="J59" s="118">
        <v>29.802299999999999</v>
      </c>
      <c r="K59" s="118">
        <v>4</v>
      </c>
      <c r="L59" s="118">
        <v>22.653700000000001</v>
      </c>
      <c r="M59" s="118"/>
      <c r="N59" s="118">
        <v>0</v>
      </c>
      <c r="O59" s="118">
        <v>0</v>
      </c>
      <c r="P59" s="118">
        <v>1005.2003999999999</v>
      </c>
      <c r="Q59" s="120"/>
      <c r="R59" s="119"/>
    </row>
    <row r="60" spans="1:18" x14ac:dyDescent="0.25">
      <c r="A60" s="118" t="s">
        <v>61</v>
      </c>
      <c r="B60" s="118">
        <v>619.52139999999997</v>
      </c>
      <c r="C60" s="118">
        <v>10.702</v>
      </c>
      <c r="D60" s="118">
        <v>630.22339999999997</v>
      </c>
      <c r="E60" s="118">
        <v>243.68</v>
      </c>
      <c r="F60" s="118">
        <v>195.05410000000001</v>
      </c>
      <c r="G60" s="118">
        <v>12.156499999999999</v>
      </c>
      <c r="H60" s="118">
        <v>78</v>
      </c>
      <c r="I60" s="118">
        <v>82.622299999999996</v>
      </c>
      <c r="J60" s="118"/>
      <c r="K60" s="118"/>
      <c r="L60" s="118">
        <v>15.0623</v>
      </c>
      <c r="M60" s="118"/>
      <c r="N60" s="118">
        <v>0</v>
      </c>
      <c r="O60" s="118">
        <v>0</v>
      </c>
      <c r="P60" s="118">
        <v>642.37990000000002</v>
      </c>
      <c r="Q60" s="120"/>
      <c r="R60" s="119"/>
    </row>
    <row r="61" spans="1:18" x14ac:dyDescent="0.25">
      <c r="A61" s="118" t="s">
        <v>62</v>
      </c>
      <c r="B61" s="118">
        <v>1939.317</v>
      </c>
      <c r="C61" s="118">
        <v>28.269500000000001</v>
      </c>
      <c r="D61" s="118">
        <v>1967.5864999999999</v>
      </c>
      <c r="E61" s="118">
        <v>1057.68</v>
      </c>
      <c r="F61" s="118">
        <v>608.96799999999996</v>
      </c>
      <c r="G61" s="118">
        <v>112.178</v>
      </c>
      <c r="H61" s="118">
        <v>350</v>
      </c>
      <c r="I61" s="118">
        <v>257.95060000000001</v>
      </c>
      <c r="J61" s="118">
        <v>69.037099999999995</v>
      </c>
      <c r="K61" s="118">
        <v>23</v>
      </c>
      <c r="L61" s="118">
        <v>47.025300000000001</v>
      </c>
      <c r="M61" s="118"/>
      <c r="N61" s="118">
        <v>27.714300000000001</v>
      </c>
      <c r="O61" s="118">
        <v>0</v>
      </c>
      <c r="P61" s="118">
        <v>2176.5158999999999</v>
      </c>
      <c r="Q61" s="120"/>
      <c r="R61" s="119"/>
    </row>
    <row r="62" spans="1:18" x14ac:dyDescent="0.25">
      <c r="A62" s="118" t="s">
        <v>63</v>
      </c>
      <c r="B62" s="118">
        <v>707.14840000000004</v>
      </c>
      <c r="C62" s="118"/>
      <c r="D62" s="118">
        <v>707.14840000000004</v>
      </c>
      <c r="E62" s="118">
        <v>244.45</v>
      </c>
      <c r="F62" s="118">
        <v>218.86240000000001</v>
      </c>
      <c r="G62" s="118">
        <v>6.3968999999999996</v>
      </c>
      <c r="H62" s="118">
        <v>77</v>
      </c>
      <c r="I62" s="118">
        <v>92.7072</v>
      </c>
      <c r="J62" s="118"/>
      <c r="K62" s="118"/>
      <c r="L62" s="118">
        <v>16.9008</v>
      </c>
      <c r="M62" s="118"/>
      <c r="N62" s="118">
        <v>0</v>
      </c>
      <c r="O62" s="118">
        <v>0</v>
      </c>
      <c r="P62" s="118">
        <v>713.5453</v>
      </c>
      <c r="Q62" s="120"/>
      <c r="R62" s="119"/>
    </row>
    <row r="63" spans="1:18" x14ac:dyDescent="0.25">
      <c r="A63" s="118" t="s">
        <v>64</v>
      </c>
      <c r="B63" s="118">
        <v>339.66969999999998</v>
      </c>
      <c r="C63" s="118">
        <v>17.504000000000001</v>
      </c>
      <c r="D63" s="118">
        <v>357.1737</v>
      </c>
      <c r="E63" s="118">
        <v>234</v>
      </c>
      <c r="F63" s="118">
        <v>110.5453</v>
      </c>
      <c r="G63" s="118">
        <v>30.863700000000001</v>
      </c>
      <c r="H63" s="118">
        <v>66</v>
      </c>
      <c r="I63" s="118">
        <v>46.825499999999998</v>
      </c>
      <c r="J63" s="118">
        <v>14.3809</v>
      </c>
      <c r="K63" s="118"/>
      <c r="L63" s="118">
        <v>8.5365000000000002</v>
      </c>
      <c r="M63" s="118"/>
      <c r="N63" s="118">
        <v>0</v>
      </c>
      <c r="O63" s="118">
        <v>0</v>
      </c>
      <c r="P63" s="118">
        <v>402.41829999999999</v>
      </c>
      <c r="Q63" s="120"/>
      <c r="R63" s="119"/>
    </row>
    <row r="64" spans="1:18" x14ac:dyDescent="0.25">
      <c r="A64" s="118" t="s">
        <v>65</v>
      </c>
      <c r="B64" s="118">
        <v>3392.8800999999999</v>
      </c>
      <c r="C64" s="118">
        <v>12.059200000000001</v>
      </c>
      <c r="D64" s="118">
        <v>3404.9393</v>
      </c>
      <c r="E64" s="118">
        <v>1602.26</v>
      </c>
      <c r="F64" s="118">
        <v>1053.8287</v>
      </c>
      <c r="G64" s="118">
        <v>137.1078</v>
      </c>
      <c r="H64" s="118">
        <v>436</v>
      </c>
      <c r="I64" s="118">
        <v>446.38749999999999</v>
      </c>
      <c r="J64" s="118"/>
      <c r="K64" s="118">
        <v>66</v>
      </c>
      <c r="L64" s="118">
        <v>81.378</v>
      </c>
      <c r="M64" s="118"/>
      <c r="N64" s="118">
        <v>0</v>
      </c>
      <c r="O64" s="118">
        <v>0</v>
      </c>
      <c r="P64" s="118">
        <v>3542.0470999999998</v>
      </c>
      <c r="Q64" s="120"/>
      <c r="R64" s="119"/>
    </row>
    <row r="65" spans="1:18" x14ac:dyDescent="0.25">
      <c r="A65" s="118" t="s">
        <v>66</v>
      </c>
      <c r="B65" s="118">
        <v>181.6446</v>
      </c>
      <c r="C65" s="118"/>
      <c r="D65" s="118">
        <v>181.6446</v>
      </c>
      <c r="E65" s="118">
        <v>125</v>
      </c>
      <c r="F65" s="118">
        <v>56.219000000000001</v>
      </c>
      <c r="G65" s="118">
        <v>17.1952</v>
      </c>
      <c r="H65" s="118">
        <v>28</v>
      </c>
      <c r="I65" s="118">
        <v>23.813600000000001</v>
      </c>
      <c r="J65" s="118">
        <v>3.1398000000000001</v>
      </c>
      <c r="K65" s="118"/>
      <c r="L65" s="118">
        <v>4.3413000000000004</v>
      </c>
      <c r="M65" s="118"/>
      <c r="N65" s="118">
        <v>0.97230000000000005</v>
      </c>
      <c r="O65" s="118">
        <v>0</v>
      </c>
      <c r="P65" s="118">
        <v>202.95189999999999</v>
      </c>
      <c r="Q65" s="120"/>
      <c r="R65" s="119"/>
    </row>
    <row r="66" spans="1:18" x14ac:dyDescent="0.25">
      <c r="A66" s="118" t="s">
        <v>67</v>
      </c>
      <c r="B66" s="118">
        <v>295.9812</v>
      </c>
      <c r="C66" s="118"/>
      <c r="D66" s="118">
        <v>295.9812</v>
      </c>
      <c r="E66" s="118">
        <v>157</v>
      </c>
      <c r="F66" s="118">
        <v>91.606200000000001</v>
      </c>
      <c r="G66" s="118">
        <v>16.348500000000001</v>
      </c>
      <c r="H66" s="118">
        <v>37</v>
      </c>
      <c r="I66" s="118">
        <v>38.803100000000001</v>
      </c>
      <c r="J66" s="118"/>
      <c r="K66" s="118"/>
      <c r="L66" s="118">
        <v>7.0739999999999998</v>
      </c>
      <c r="M66" s="118"/>
      <c r="N66" s="118">
        <v>9.2161000000000008</v>
      </c>
      <c r="O66" s="118">
        <v>0</v>
      </c>
      <c r="P66" s="118">
        <v>321.54579999999999</v>
      </c>
      <c r="Q66" s="120"/>
      <c r="R66" s="119"/>
    </row>
    <row r="67" spans="1:18" x14ac:dyDescent="0.25">
      <c r="A67" s="118" t="s">
        <v>68</v>
      </c>
      <c r="B67" s="118">
        <v>4997.2542999999996</v>
      </c>
      <c r="C67" s="118">
        <v>156.47329999999999</v>
      </c>
      <c r="D67" s="118">
        <v>5153.7276000000002</v>
      </c>
      <c r="E67" s="118">
        <v>1862.63</v>
      </c>
      <c r="F67" s="118">
        <v>1595.0787</v>
      </c>
      <c r="G67" s="118">
        <v>66.887799999999999</v>
      </c>
      <c r="H67" s="118">
        <v>724</v>
      </c>
      <c r="I67" s="118">
        <v>675.65369999999996</v>
      </c>
      <c r="J67" s="118">
        <v>36.259700000000002</v>
      </c>
      <c r="K67" s="118">
        <v>46</v>
      </c>
      <c r="L67" s="118">
        <v>123.1741</v>
      </c>
      <c r="M67" s="118"/>
      <c r="N67" s="118">
        <v>6.2530000000000001</v>
      </c>
      <c r="O67" s="118">
        <v>0</v>
      </c>
      <c r="P67" s="118">
        <v>5263.1280999999999</v>
      </c>
      <c r="Q67" s="120"/>
      <c r="R67" s="119"/>
    </row>
    <row r="68" spans="1:18" x14ac:dyDescent="0.25">
      <c r="A68" s="118" t="s">
        <v>69</v>
      </c>
      <c r="B68" s="118">
        <v>197.5975</v>
      </c>
      <c r="C68" s="118"/>
      <c r="D68" s="118">
        <v>197.5975</v>
      </c>
      <c r="E68" s="118">
        <v>120</v>
      </c>
      <c r="F68" s="118">
        <v>61.156399999999998</v>
      </c>
      <c r="G68" s="118">
        <v>14.710900000000001</v>
      </c>
      <c r="H68" s="118">
        <v>20</v>
      </c>
      <c r="I68" s="118">
        <v>25.905000000000001</v>
      </c>
      <c r="J68" s="118"/>
      <c r="K68" s="118"/>
      <c r="L68" s="118">
        <v>4.7225999999999999</v>
      </c>
      <c r="M68" s="118"/>
      <c r="N68" s="118">
        <v>0</v>
      </c>
      <c r="O68" s="118">
        <v>0</v>
      </c>
      <c r="P68" s="118">
        <v>212.30840000000001</v>
      </c>
      <c r="Q68" s="120"/>
      <c r="R68" s="119"/>
    </row>
    <row r="69" spans="1:18" x14ac:dyDescent="0.25">
      <c r="A69" s="118" t="s">
        <v>70</v>
      </c>
      <c r="B69" s="118">
        <v>324.27659999999997</v>
      </c>
      <c r="C69" s="118"/>
      <c r="D69" s="118">
        <v>324.27659999999997</v>
      </c>
      <c r="E69" s="118">
        <v>118</v>
      </c>
      <c r="F69" s="118">
        <v>100.36360000000001</v>
      </c>
      <c r="G69" s="118">
        <v>4.4090999999999996</v>
      </c>
      <c r="H69" s="118">
        <v>29</v>
      </c>
      <c r="I69" s="118">
        <v>42.512700000000002</v>
      </c>
      <c r="J69" s="118"/>
      <c r="K69" s="118"/>
      <c r="L69" s="118">
        <v>7.7502000000000004</v>
      </c>
      <c r="M69" s="118"/>
      <c r="N69" s="118">
        <v>3.2940999999999998</v>
      </c>
      <c r="O69" s="118">
        <v>0</v>
      </c>
      <c r="P69" s="118">
        <v>331.97980000000001</v>
      </c>
      <c r="Q69" s="120"/>
      <c r="R69" s="119"/>
    </row>
    <row r="70" spans="1:18" x14ac:dyDescent="0.25">
      <c r="A70" s="118" t="s">
        <v>71</v>
      </c>
      <c r="B70" s="118">
        <v>3629.3726999999999</v>
      </c>
      <c r="C70" s="118">
        <v>57.734499999999997</v>
      </c>
      <c r="D70" s="118">
        <v>3687.1071999999999</v>
      </c>
      <c r="E70" s="118">
        <v>2457.2199999999998</v>
      </c>
      <c r="F70" s="118">
        <v>1141.1596999999999</v>
      </c>
      <c r="G70" s="118">
        <v>329.01510000000002</v>
      </c>
      <c r="H70" s="118">
        <v>610</v>
      </c>
      <c r="I70" s="118">
        <v>483.37979999999999</v>
      </c>
      <c r="J70" s="118">
        <v>94.965199999999996</v>
      </c>
      <c r="K70" s="118">
        <v>174</v>
      </c>
      <c r="L70" s="118">
        <v>88.121899999999997</v>
      </c>
      <c r="M70" s="118">
        <v>51.526899999999998</v>
      </c>
      <c r="N70" s="118">
        <v>19.9071</v>
      </c>
      <c r="O70" s="118">
        <v>0</v>
      </c>
      <c r="P70" s="118">
        <v>4182.5214999999998</v>
      </c>
      <c r="Q70" s="120"/>
      <c r="R70" s="119"/>
    </row>
    <row r="71" spans="1:18" x14ac:dyDescent="0.25">
      <c r="A71" s="118" t="s">
        <v>504</v>
      </c>
      <c r="B71" s="118">
        <v>301.49529999999999</v>
      </c>
      <c r="C71" s="118">
        <v>8.2449999999999992</v>
      </c>
      <c r="D71" s="118">
        <v>234.39789999999999</v>
      </c>
      <c r="E71" s="118">
        <v>143.59</v>
      </c>
      <c r="F71" s="118">
        <v>95.864599999999996</v>
      </c>
      <c r="G71" s="118">
        <v>11.9313</v>
      </c>
      <c r="H71" s="118">
        <v>35</v>
      </c>
      <c r="I71" s="118">
        <v>30.729600000000001</v>
      </c>
      <c r="J71" s="118">
        <v>3.2027999999999999</v>
      </c>
      <c r="K71" s="118"/>
      <c r="L71" s="118">
        <v>5.6021000000000001</v>
      </c>
      <c r="M71" s="118"/>
      <c r="N71" s="118">
        <v>0</v>
      </c>
      <c r="O71" s="118">
        <v>0</v>
      </c>
      <c r="P71" s="118">
        <v>324.87439999999998</v>
      </c>
      <c r="Q71" s="120"/>
      <c r="R71" s="119"/>
    </row>
    <row r="72" spans="1:18" x14ac:dyDescent="0.25">
      <c r="A72" s="118" t="s">
        <v>72</v>
      </c>
      <c r="B72" s="118">
        <v>97.101699999999994</v>
      </c>
      <c r="C72" s="118"/>
      <c r="D72" s="118">
        <v>97.101699999999994</v>
      </c>
      <c r="E72" s="118">
        <v>46</v>
      </c>
      <c r="F72" s="118">
        <v>30.053000000000001</v>
      </c>
      <c r="G72" s="118">
        <v>3.9868000000000001</v>
      </c>
      <c r="H72" s="118">
        <v>19</v>
      </c>
      <c r="I72" s="118">
        <v>12.73</v>
      </c>
      <c r="J72" s="118">
        <v>4.7024999999999997</v>
      </c>
      <c r="K72" s="118"/>
      <c r="L72" s="118">
        <v>2.3207</v>
      </c>
      <c r="M72" s="118"/>
      <c r="N72" s="118">
        <v>0</v>
      </c>
      <c r="O72" s="118">
        <v>0</v>
      </c>
      <c r="P72" s="118">
        <v>105.791</v>
      </c>
      <c r="Q72" s="120"/>
      <c r="R72" s="119"/>
    </row>
    <row r="73" spans="1:18" x14ac:dyDescent="0.25">
      <c r="A73" s="118" t="s">
        <v>73</v>
      </c>
      <c r="B73" s="118">
        <v>125.9164</v>
      </c>
      <c r="C73" s="118"/>
      <c r="D73" s="118">
        <v>125.9164</v>
      </c>
      <c r="E73" s="118">
        <v>50</v>
      </c>
      <c r="F73" s="118">
        <v>38.9711</v>
      </c>
      <c r="G73" s="118">
        <v>2.7572000000000001</v>
      </c>
      <c r="H73" s="118">
        <v>19</v>
      </c>
      <c r="I73" s="118">
        <v>16.5076</v>
      </c>
      <c r="J73" s="118">
        <v>1.8693</v>
      </c>
      <c r="K73" s="118"/>
      <c r="L73" s="118">
        <v>3.0093999999999999</v>
      </c>
      <c r="M73" s="118"/>
      <c r="N73" s="118">
        <v>0</v>
      </c>
      <c r="O73" s="118">
        <v>0</v>
      </c>
      <c r="P73" s="118">
        <v>130.5429</v>
      </c>
      <c r="Q73" s="120"/>
      <c r="R73" s="119"/>
    </row>
    <row r="74" spans="1:18" x14ac:dyDescent="0.25">
      <c r="A74" s="118" t="s">
        <v>74</v>
      </c>
      <c r="B74" s="118">
        <v>39.862900000000003</v>
      </c>
      <c r="C74" s="118">
        <v>1.0229999999999999</v>
      </c>
      <c r="D74" s="118">
        <v>40.885899999999999</v>
      </c>
      <c r="E74" s="118">
        <v>42</v>
      </c>
      <c r="F74" s="118">
        <v>12.654199999999999</v>
      </c>
      <c r="G74" s="118">
        <v>7.3365</v>
      </c>
      <c r="H74" s="118">
        <v>7</v>
      </c>
      <c r="I74" s="118">
        <v>5.3601000000000001</v>
      </c>
      <c r="J74" s="118">
        <v>1.2299</v>
      </c>
      <c r="K74" s="118"/>
      <c r="L74" s="118">
        <v>0.97719999999999996</v>
      </c>
      <c r="M74" s="118"/>
      <c r="N74" s="118">
        <v>0</v>
      </c>
      <c r="O74" s="118">
        <v>0</v>
      </c>
      <c r="P74" s="118">
        <v>49.452300000000001</v>
      </c>
      <c r="Q74" s="120"/>
      <c r="R74" s="119"/>
    </row>
    <row r="75" spans="1:18" x14ac:dyDescent="0.25">
      <c r="A75" s="118" t="s">
        <v>75</v>
      </c>
      <c r="B75" s="118">
        <v>755.42129999999997</v>
      </c>
      <c r="C75" s="118">
        <v>25.6328</v>
      </c>
      <c r="D75" s="118">
        <v>781.05409999999995</v>
      </c>
      <c r="E75" s="118">
        <v>315.83999999999997</v>
      </c>
      <c r="F75" s="118">
        <v>241.7362</v>
      </c>
      <c r="G75" s="118">
        <v>18.5259</v>
      </c>
      <c r="H75" s="118">
        <v>116</v>
      </c>
      <c r="I75" s="118">
        <v>102.39619999999999</v>
      </c>
      <c r="J75" s="118">
        <v>10.2029</v>
      </c>
      <c r="K75" s="118">
        <v>1</v>
      </c>
      <c r="L75" s="118">
        <v>18.667200000000001</v>
      </c>
      <c r="M75" s="118"/>
      <c r="N75" s="118">
        <v>0</v>
      </c>
      <c r="O75" s="118">
        <v>0</v>
      </c>
      <c r="P75" s="118">
        <v>809.78290000000004</v>
      </c>
      <c r="Q75" s="120"/>
      <c r="R75" s="119"/>
    </row>
    <row r="76" spans="1:18" x14ac:dyDescent="0.25">
      <c r="A76" s="118" t="s">
        <v>76</v>
      </c>
      <c r="B76" s="118">
        <v>130.44800000000001</v>
      </c>
      <c r="C76" s="118"/>
      <c r="D76" s="118">
        <v>130.44800000000001</v>
      </c>
      <c r="E76" s="118">
        <v>55.94</v>
      </c>
      <c r="F76" s="118">
        <v>40.373699999999999</v>
      </c>
      <c r="G76" s="118">
        <v>3.8915999999999999</v>
      </c>
      <c r="H76" s="118">
        <v>27</v>
      </c>
      <c r="I76" s="118">
        <v>17.101700000000001</v>
      </c>
      <c r="J76" s="118">
        <v>7.4237000000000002</v>
      </c>
      <c r="K76" s="118"/>
      <c r="L76" s="118">
        <v>3.1177000000000001</v>
      </c>
      <c r="M76" s="118"/>
      <c r="N76" s="118">
        <v>1.9480999999999999</v>
      </c>
      <c r="O76" s="118">
        <v>0</v>
      </c>
      <c r="P76" s="118">
        <v>143.7114</v>
      </c>
      <c r="Q76" s="120"/>
      <c r="R76" s="119"/>
    </row>
    <row r="77" spans="1:18" x14ac:dyDescent="0.25">
      <c r="A77" s="118" t="s">
        <v>77</v>
      </c>
      <c r="B77" s="118">
        <v>596.33630000000005</v>
      </c>
      <c r="C77" s="118">
        <v>11.2743</v>
      </c>
      <c r="D77" s="118">
        <v>607.61059999999998</v>
      </c>
      <c r="E77" s="118">
        <v>415.38</v>
      </c>
      <c r="F77" s="118">
        <v>188.05549999999999</v>
      </c>
      <c r="G77" s="118">
        <v>56.831099999999999</v>
      </c>
      <c r="H77" s="118">
        <v>101</v>
      </c>
      <c r="I77" s="118">
        <v>79.657700000000006</v>
      </c>
      <c r="J77" s="118">
        <v>16.006699999999999</v>
      </c>
      <c r="K77" s="118"/>
      <c r="L77" s="118">
        <v>14.5219</v>
      </c>
      <c r="M77" s="118"/>
      <c r="N77" s="118">
        <v>0</v>
      </c>
      <c r="O77" s="118">
        <v>0</v>
      </c>
      <c r="P77" s="118">
        <v>680.44839999999999</v>
      </c>
      <c r="Q77" s="120"/>
      <c r="R77" s="119"/>
    </row>
    <row r="78" spans="1:18" x14ac:dyDescent="0.25">
      <c r="A78" s="118" t="s">
        <v>78</v>
      </c>
      <c r="B78" s="118">
        <v>430.33819999999997</v>
      </c>
      <c r="C78" s="118">
        <v>17.1007</v>
      </c>
      <c r="D78" s="118">
        <v>447.43889999999999</v>
      </c>
      <c r="E78" s="118">
        <v>300.70999999999998</v>
      </c>
      <c r="F78" s="118">
        <v>138.48230000000001</v>
      </c>
      <c r="G78" s="118">
        <v>40.556899999999999</v>
      </c>
      <c r="H78" s="118">
        <v>74</v>
      </c>
      <c r="I78" s="118">
        <v>58.659199999999998</v>
      </c>
      <c r="J78" s="118">
        <v>11.505599999999999</v>
      </c>
      <c r="K78" s="118"/>
      <c r="L78" s="118">
        <v>10.6938</v>
      </c>
      <c r="M78" s="118"/>
      <c r="N78" s="118">
        <v>9.8612000000000002</v>
      </c>
      <c r="O78" s="118">
        <v>0</v>
      </c>
      <c r="P78" s="118">
        <v>509.36259999999999</v>
      </c>
      <c r="Q78" s="120"/>
      <c r="R78" s="119"/>
    </row>
    <row r="79" spans="1:18" x14ac:dyDescent="0.25">
      <c r="A79" s="118" t="s">
        <v>79</v>
      </c>
      <c r="B79" s="118">
        <v>474.49599999999998</v>
      </c>
      <c r="C79" s="118">
        <v>4.8978999999999999</v>
      </c>
      <c r="D79" s="118">
        <v>479.39389999999997</v>
      </c>
      <c r="E79" s="118">
        <v>156.38</v>
      </c>
      <c r="F79" s="118">
        <v>148.3724</v>
      </c>
      <c r="G79" s="118">
        <v>2.0019</v>
      </c>
      <c r="H79" s="118">
        <v>77</v>
      </c>
      <c r="I79" s="118">
        <v>62.848500000000001</v>
      </c>
      <c r="J79" s="118">
        <v>10.6136</v>
      </c>
      <c r="K79" s="118">
        <v>1</v>
      </c>
      <c r="L79" s="118">
        <v>11.4575</v>
      </c>
      <c r="M79" s="118"/>
      <c r="N79" s="118">
        <v>0</v>
      </c>
      <c r="O79" s="118">
        <v>0</v>
      </c>
      <c r="P79" s="118">
        <v>492.00940000000003</v>
      </c>
      <c r="Q79" s="120"/>
      <c r="R79" s="119"/>
    </row>
    <row r="80" spans="1:18" x14ac:dyDescent="0.25">
      <c r="A80" s="118" t="s">
        <v>505</v>
      </c>
      <c r="B80" s="118">
        <v>155.66900000000001</v>
      </c>
      <c r="C80" s="118">
        <v>1.0104</v>
      </c>
      <c r="D80" s="118">
        <v>116.2889</v>
      </c>
      <c r="E80" s="118">
        <v>45</v>
      </c>
      <c r="F80" s="118">
        <v>48.4923</v>
      </c>
      <c r="G80" s="118"/>
      <c r="H80" s="118">
        <v>13</v>
      </c>
      <c r="I80" s="118">
        <v>15.2455</v>
      </c>
      <c r="J80" s="118"/>
      <c r="K80" s="118"/>
      <c r="L80" s="118">
        <v>2.7793000000000001</v>
      </c>
      <c r="M80" s="118"/>
      <c r="N80" s="118">
        <v>0</v>
      </c>
      <c r="O80" s="118">
        <v>0</v>
      </c>
      <c r="P80" s="118">
        <v>156.67939999999999</v>
      </c>
      <c r="Q80" s="120"/>
      <c r="R80" s="119"/>
    </row>
    <row r="81" spans="1:18" x14ac:dyDescent="0.25">
      <c r="A81" s="118" t="s">
        <v>80</v>
      </c>
      <c r="B81" s="118">
        <v>5605.6097</v>
      </c>
      <c r="C81" s="118">
        <v>238.49719999999999</v>
      </c>
      <c r="D81" s="118">
        <v>5844.1068999999998</v>
      </c>
      <c r="E81" s="118">
        <v>1813.38</v>
      </c>
      <c r="F81" s="118">
        <v>1808.7511</v>
      </c>
      <c r="G81" s="118">
        <v>1.1572</v>
      </c>
      <c r="H81" s="118">
        <v>565</v>
      </c>
      <c r="I81" s="118">
        <v>766.16240000000005</v>
      </c>
      <c r="J81" s="118"/>
      <c r="K81" s="118">
        <v>87</v>
      </c>
      <c r="L81" s="118">
        <v>139.67420000000001</v>
      </c>
      <c r="M81" s="118"/>
      <c r="N81" s="118">
        <v>46.805300000000003</v>
      </c>
      <c r="O81" s="118">
        <v>0</v>
      </c>
      <c r="P81" s="118">
        <v>5892.0694000000003</v>
      </c>
      <c r="Q81" s="120"/>
      <c r="R81" s="119"/>
    </row>
    <row r="82" spans="1:18" x14ac:dyDescent="0.25">
      <c r="A82" s="118" t="s">
        <v>81</v>
      </c>
      <c r="B82" s="118">
        <v>702.48710000000005</v>
      </c>
      <c r="C82" s="118">
        <v>26.8354</v>
      </c>
      <c r="D82" s="118">
        <v>729.32249999999999</v>
      </c>
      <c r="E82" s="118">
        <v>305</v>
      </c>
      <c r="F82" s="118">
        <v>225.7253</v>
      </c>
      <c r="G82" s="118">
        <v>19.8187</v>
      </c>
      <c r="H82" s="118">
        <v>122</v>
      </c>
      <c r="I82" s="118">
        <v>95.614199999999997</v>
      </c>
      <c r="J82" s="118">
        <v>19.789400000000001</v>
      </c>
      <c r="K82" s="118"/>
      <c r="L82" s="118">
        <v>17.430800000000001</v>
      </c>
      <c r="M82" s="118"/>
      <c r="N82" s="118">
        <v>4.9457000000000004</v>
      </c>
      <c r="O82" s="118">
        <v>0</v>
      </c>
      <c r="P82" s="118">
        <v>773.87630000000001</v>
      </c>
      <c r="Q82" s="120"/>
      <c r="R82" s="119"/>
    </row>
    <row r="83" spans="1:18" x14ac:dyDescent="0.25">
      <c r="A83" s="118" t="s">
        <v>506</v>
      </c>
      <c r="B83" s="118">
        <v>177.3349</v>
      </c>
      <c r="C83" s="118">
        <v>0.55689999999999995</v>
      </c>
      <c r="D83" s="118">
        <v>138.06880000000001</v>
      </c>
      <c r="E83" s="118">
        <v>64</v>
      </c>
      <c r="F83" s="118">
        <v>55.057499999999997</v>
      </c>
      <c r="G83" s="118">
        <v>2.2355999999999998</v>
      </c>
      <c r="H83" s="118">
        <v>17</v>
      </c>
      <c r="I83" s="118">
        <v>18.1008</v>
      </c>
      <c r="J83" s="118"/>
      <c r="K83" s="118"/>
      <c r="L83" s="118">
        <v>3.2997999999999998</v>
      </c>
      <c r="M83" s="118"/>
      <c r="N83" s="118">
        <v>0</v>
      </c>
      <c r="O83" s="118">
        <v>0</v>
      </c>
      <c r="P83" s="118">
        <v>180.12739999999999</v>
      </c>
      <c r="Q83" s="120"/>
      <c r="R83" s="119"/>
    </row>
    <row r="84" spans="1:18" x14ac:dyDescent="0.25">
      <c r="A84" s="118" t="s">
        <v>82</v>
      </c>
      <c r="B84" s="118">
        <v>1951.5477000000001</v>
      </c>
      <c r="C84" s="118">
        <v>45.362099999999998</v>
      </c>
      <c r="D84" s="118">
        <v>1996.9097999999999</v>
      </c>
      <c r="E84" s="118">
        <v>346.14</v>
      </c>
      <c r="F84" s="118">
        <v>618.04359999999997</v>
      </c>
      <c r="G84" s="118"/>
      <c r="H84" s="118">
        <v>215</v>
      </c>
      <c r="I84" s="118">
        <v>261.79489999999998</v>
      </c>
      <c r="J84" s="118"/>
      <c r="K84" s="118">
        <v>20</v>
      </c>
      <c r="L84" s="118">
        <v>47.726100000000002</v>
      </c>
      <c r="M84" s="118"/>
      <c r="N84" s="118">
        <v>0</v>
      </c>
      <c r="O84" s="118">
        <v>0</v>
      </c>
      <c r="P84" s="118">
        <v>1996.9097999999999</v>
      </c>
      <c r="Q84" s="120"/>
      <c r="R84" s="119"/>
    </row>
    <row r="85" spans="1:18" x14ac:dyDescent="0.25">
      <c r="A85" s="118" t="s">
        <v>83</v>
      </c>
      <c r="B85" s="118">
        <v>1907.4811999999999</v>
      </c>
      <c r="C85" s="118">
        <v>46.775399999999998</v>
      </c>
      <c r="D85" s="118">
        <v>1954.2565999999999</v>
      </c>
      <c r="E85" s="118">
        <v>700.65</v>
      </c>
      <c r="F85" s="118">
        <v>604.8424</v>
      </c>
      <c r="G85" s="118">
        <v>23.951899999999998</v>
      </c>
      <c r="H85" s="118">
        <v>232</v>
      </c>
      <c r="I85" s="118">
        <v>256.20299999999997</v>
      </c>
      <c r="J85" s="118"/>
      <c r="K85" s="118">
        <v>31</v>
      </c>
      <c r="L85" s="118">
        <v>46.706699999999998</v>
      </c>
      <c r="M85" s="118"/>
      <c r="N85" s="118">
        <v>0</v>
      </c>
      <c r="O85" s="118">
        <v>0</v>
      </c>
      <c r="P85" s="118">
        <v>1978.2085</v>
      </c>
      <c r="Q85" s="120"/>
      <c r="R85" s="119"/>
    </row>
    <row r="86" spans="1:18" x14ac:dyDescent="0.25">
      <c r="A86" s="118" t="s">
        <v>84</v>
      </c>
      <c r="B86" s="118">
        <v>259.42419999999998</v>
      </c>
      <c r="C86" s="118"/>
      <c r="D86" s="118">
        <v>259.42419999999998</v>
      </c>
      <c r="E86" s="118">
        <v>109</v>
      </c>
      <c r="F86" s="118">
        <v>80.291799999999995</v>
      </c>
      <c r="G86" s="118">
        <v>7.1771000000000003</v>
      </c>
      <c r="H86" s="118">
        <v>46</v>
      </c>
      <c r="I86" s="118">
        <v>34.0105</v>
      </c>
      <c r="J86" s="118">
        <v>8.9921000000000006</v>
      </c>
      <c r="K86" s="118"/>
      <c r="L86" s="118">
        <v>6.2001999999999997</v>
      </c>
      <c r="M86" s="118"/>
      <c r="N86" s="118">
        <v>0</v>
      </c>
      <c r="O86" s="118">
        <v>0</v>
      </c>
      <c r="P86" s="118">
        <v>275.59339999999997</v>
      </c>
      <c r="Q86" s="120"/>
      <c r="R86" s="119"/>
    </row>
    <row r="87" spans="1:18" x14ac:dyDescent="0.25">
      <c r="A87" s="118" t="s">
        <v>85</v>
      </c>
      <c r="B87" s="118">
        <v>418.31079999999997</v>
      </c>
      <c r="C87" s="118">
        <v>2.1387999999999998</v>
      </c>
      <c r="D87" s="118">
        <v>420.44959999999998</v>
      </c>
      <c r="E87" s="118">
        <v>154</v>
      </c>
      <c r="F87" s="118">
        <v>130.1292</v>
      </c>
      <c r="G87" s="118">
        <v>5.9676999999999998</v>
      </c>
      <c r="H87" s="118">
        <v>78</v>
      </c>
      <c r="I87" s="118">
        <v>55.120899999999999</v>
      </c>
      <c r="J87" s="118">
        <v>17.159300000000002</v>
      </c>
      <c r="K87" s="118"/>
      <c r="L87" s="118">
        <v>10.0487</v>
      </c>
      <c r="M87" s="118"/>
      <c r="N87" s="118">
        <v>0</v>
      </c>
      <c r="O87" s="118">
        <v>0</v>
      </c>
      <c r="P87" s="118">
        <v>443.57659999999998</v>
      </c>
      <c r="Q87" s="120"/>
      <c r="R87" s="119"/>
    </row>
    <row r="88" spans="1:18" x14ac:dyDescent="0.25">
      <c r="A88" s="118" t="s">
        <v>86</v>
      </c>
      <c r="B88" s="118">
        <v>3615.7937999999999</v>
      </c>
      <c r="C88" s="118">
        <v>144.83680000000001</v>
      </c>
      <c r="D88" s="118">
        <v>3760.6306</v>
      </c>
      <c r="E88" s="118">
        <v>1961.03</v>
      </c>
      <c r="F88" s="118">
        <v>1163.9151999999999</v>
      </c>
      <c r="G88" s="118">
        <v>195.04150000000001</v>
      </c>
      <c r="H88" s="118">
        <v>674</v>
      </c>
      <c r="I88" s="118">
        <v>493.01870000000002</v>
      </c>
      <c r="J88" s="118">
        <v>130.35149999999999</v>
      </c>
      <c r="K88" s="118">
        <v>246</v>
      </c>
      <c r="L88" s="118">
        <v>89.879099999999994</v>
      </c>
      <c r="M88" s="118">
        <v>92.887299999999996</v>
      </c>
      <c r="N88" s="118">
        <v>24.7027</v>
      </c>
      <c r="O88" s="118">
        <v>0</v>
      </c>
      <c r="P88" s="118">
        <v>4203.6135999999997</v>
      </c>
      <c r="Q88" s="120"/>
      <c r="R88" s="119"/>
    </row>
    <row r="89" spans="1:18" x14ac:dyDescent="0.25">
      <c r="A89" s="118" t="s">
        <v>87</v>
      </c>
      <c r="B89" s="118">
        <v>52.765999999999998</v>
      </c>
      <c r="C89" s="118">
        <v>1.9959</v>
      </c>
      <c r="D89" s="118">
        <v>54.761899999999997</v>
      </c>
      <c r="E89" s="118"/>
      <c r="F89" s="118">
        <v>16.948799999999999</v>
      </c>
      <c r="G89" s="118"/>
      <c r="H89" s="118"/>
      <c r="I89" s="118">
        <v>7.1792999999999996</v>
      </c>
      <c r="J89" s="118"/>
      <c r="K89" s="118"/>
      <c r="L89" s="118">
        <v>1.3088</v>
      </c>
      <c r="M89" s="118"/>
      <c r="N89" s="118">
        <v>0</v>
      </c>
      <c r="O89" s="118">
        <v>0</v>
      </c>
      <c r="P89" s="118">
        <v>54.761899999999997</v>
      </c>
      <c r="Q89" s="120"/>
      <c r="R89" s="119"/>
    </row>
    <row r="90" spans="1:18" x14ac:dyDescent="0.25">
      <c r="A90" s="118" t="s">
        <v>88</v>
      </c>
      <c r="B90" s="118">
        <v>846.52599999999995</v>
      </c>
      <c r="C90" s="118">
        <v>41.630899999999997</v>
      </c>
      <c r="D90" s="118">
        <v>888.15689999999995</v>
      </c>
      <c r="E90" s="118">
        <v>439.91</v>
      </c>
      <c r="F90" s="118">
        <v>274.88459999999998</v>
      </c>
      <c r="G90" s="118">
        <v>41.256399999999999</v>
      </c>
      <c r="H90" s="118">
        <v>89</v>
      </c>
      <c r="I90" s="118">
        <v>116.4374</v>
      </c>
      <c r="J90" s="118"/>
      <c r="K90" s="118"/>
      <c r="L90" s="118">
        <v>21.226900000000001</v>
      </c>
      <c r="M90" s="118"/>
      <c r="N90" s="118">
        <v>9.6519999999999992</v>
      </c>
      <c r="O90" s="118">
        <v>0</v>
      </c>
      <c r="P90" s="118">
        <v>939.06529999999998</v>
      </c>
      <c r="Q90" s="120"/>
      <c r="R90" s="119"/>
    </row>
    <row r="91" spans="1:18" x14ac:dyDescent="0.25">
      <c r="A91" s="118" t="s">
        <v>89</v>
      </c>
      <c r="B91" s="118">
        <v>1036.6669999999999</v>
      </c>
      <c r="C91" s="118">
        <v>54.157699999999998</v>
      </c>
      <c r="D91" s="118">
        <v>1090.8246999999999</v>
      </c>
      <c r="E91" s="118">
        <v>579.65</v>
      </c>
      <c r="F91" s="118">
        <v>337.61020000000002</v>
      </c>
      <c r="G91" s="118">
        <v>60.509900000000002</v>
      </c>
      <c r="H91" s="118">
        <v>139</v>
      </c>
      <c r="I91" s="118">
        <v>143.00710000000001</v>
      </c>
      <c r="J91" s="118"/>
      <c r="K91" s="118"/>
      <c r="L91" s="118">
        <v>26.070699999999999</v>
      </c>
      <c r="M91" s="118"/>
      <c r="N91" s="118">
        <v>0</v>
      </c>
      <c r="O91" s="118">
        <v>0</v>
      </c>
      <c r="P91" s="118">
        <v>1151.3345999999999</v>
      </c>
      <c r="Q91" s="120"/>
      <c r="R91" s="119"/>
    </row>
    <row r="92" spans="1:18" x14ac:dyDescent="0.25">
      <c r="A92" s="118" t="s">
        <v>90</v>
      </c>
      <c r="B92" s="118">
        <v>139.2884</v>
      </c>
      <c r="C92" s="118">
        <v>7.7000000000000002E-3</v>
      </c>
      <c r="D92" s="118">
        <v>139.2961</v>
      </c>
      <c r="E92" s="118">
        <v>63</v>
      </c>
      <c r="F92" s="118">
        <v>43.112099999999998</v>
      </c>
      <c r="G92" s="118">
        <v>4.9720000000000004</v>
      </c>
      <c r="H92" s="118">
        <v>20</v>
      </c>
      <c r="I92" s="118">
        <v>18.261700000000001</v>
      </c>
      <c r="J92" s="118">
        <v>1.3037000000000001</v>
      </c>
      <c r="K92" s="118"/>
      <c r="L92" s="118">
        <v>3.3292000000000002</v>
      </c>
      <c r="M92" s="118"/>
      <c r="N92" s="118">
        <v>0.58330000000000004</v>
      </c>
      <c r="O92" s="118">
        <v>0</v>
      </c>
      <c r="P92" s="118">
        <v>146.1551</v>
      </c>
      <c r="Q92" s="120"/>
      <c r="R92" s="119"/>
    </row>
    <row r="93" spans="1:18" x14ac:dyDescent="0.25">
      <c r="A93" s="118" t="s">
        <v>91</v>
      </c>
      <c r="B93" s="118">
        <v>234.7758</v>
      </c>
      <c r="C93" s="118"/>
      <c r="D93" s="118">
        <v>234.7758</v>
      </c>
      <c r="E93" s="118">
        <v>129</v>
      </c>
      <c r="F93" s="118">
        <v>72.6631</v>
      </c>
      <c r="G93" s="118">
        <v>14.084199999999999</v>
      </c>
      <c r="H93" s="118">
        <v>47</v>
      </c>
      <c r="I93" s="118">
        <v>30.7791</v>
      </c>
      <c r="J93" s="118">
        <v>12.165699999999999</v>
      </c>
      <c r="K93" s="118"/>
      <c r="L93" s="118">
        <v>5.6111000000000004</v>
      </c>
      <c r="M93" s="118"/>
      <c r="N93" s="118">
        <v>0</v>
      </c>
      <c r="O93" s="118">
        <v>0</v>
      </c>
      <c r="P93" s="118">
        <v>261.02569999999997</v>
      </c>
      <c r="Q93" s="120"/>
      <c r="R93" s="119"/>
    </row>
    <row r="94" spans="1:18" x14ac:dyDescent="0.25">
      <c r="A94" s="118" t="s">
        <v>92</v>
      </c>
      <c r="B94" s="118">
        <v>101.08069999999999</v>
      </c>
      <c r="C94" s="118"/>
      <c r="D94" s="118">
        <v>101.08069999999999</v>
      </c>
      <c r="E94" s="118">
        <v>36</v>
      </c>
      <c r="F94" s="118">
        <v>31.284500000000001</v>
      </c>
      <c r="G94" s="118">
        <v>1.1789000000000001</v>
      </c>
      <c r="H94" s="118">
        <v>16</v>
      </c>
      <c r="I94" s="118">
        <v>13.2517</v>
      </c>
      <c r="J94" s="118">
        <v>2.0611999999999999</v>
      </c>
      <c r="K94" s="118"/>
      <c r="L94" s="118">
        <v>2.4157999999999999</v>
      </c>
      <c r="M94" s="118"/>
      <c r="N94" s="118">
        <v>0</v>
      </c>
      <c r="O94" s="118">
        <v>0</v>
      </c>
      <c r="P94" s="118">
        <v>104.32080000000001</v>
      </c>
      <c r="Q94" s="120"/>
      <c r="R94" s="119"/>
    </row>
    <row r="95" spans="1:18" x14ac:dyDescent="0.25">
      <c r="A95" s="118" t="s">
        <v>93</v>
      </c>
      <c r="B95" s="118">
        <v>424.73239999999998</v>
      </c>
      <c r="C95" s="118"/>
      <c r="D95" s="118">
        <v>424.73239999999998</v>
      </c>
      <c r="E95" s="118">
        <v>176</v>
      </c>
      <c r="F95" s="118">
        <v>131.4547</v>
      </c>
      <c r="G95" s="118">
        <v>11.1363</v>
      </c>
      <c r="H95" s="118">
        <v>54</v>
      </c>
      <c r="I95" s="118">
        <v>55.682400000000001</v>
      </c>
      <c r="J95" s="118"/>
      <c r="K95" s="118"/>
      <c r="L95" s="118">
        <v>10.1511</v>
      </c>
      <c r="M95" s="118"/>
      <c r="N95" s="118">
        <v>0</v>
      </c>
      <c r="O95" s="118">
        <v>0</v>
      </c>
      <c r="P95" s="118">
        <v>435.86869999999999</v>
      </c>
      <c r="Q95" s="120"/>
      <c r="R95" s="119"/>
    </row>
    <row r="96" spans="1:18" x14ac:dyDescent="0.25">
      <c r="A96" s="118" t="s">
        <v>94</v>
      </c>
      <c r="B96" s="118">
        <v>235.4562</v>
      </c>
      <c r="C96" s="118"/>
      <c r="D96" s="118">
        <v>235.4562</v>
      </c>
      <c r="E96" s="118">
        <v>126</v>
      </c>
      <c r="F96" s="118">
        <v>72.873699999999999</v>
      </c>
      <c r="G96" s="118">
        <v>13.281599999999999</v>
      </c>
      <c r="H96" s="118">
        <v>51</v>
      </c>
      <c r="I96" s="118">
        <v>30.868300000000001</v>
      </c>
      <c r="J96" s="118">
        <v>15.098800000000001</v>
      </c>
      <c r="K96" s="118"/>
      <c r="L96" s="118">
        <v>5.6273999999999997</v>
      </c>
      <c r="M96" s="118"/>
      <c r="N96" s="118">
        <v>4.9866999999999999</v>
      </c>
      <c r="O96" s="118">
        <v>0</v>
      </c>
      <c r="P96" s="118">
        <v>268.82330000000002</v>
      </c>
      <c r="Q96" s="120"/>
      <c r="R96" s="119"/>
    </row>
    <row r="97" spans="1:18" x14ac:dyDescent="0.25">
      <c r="A97" s="118" t="s">
        <v>95</v>
      </c>
      <c r="B97" s="118">
        <v>5967.8163999999997</v>
      </c>
      <c r="C97" s="118">
        <v>263.98700000000002</v>
      </c>
      <c r="D97" s="118">
        <v>6231.8033999999998</v>
      </c>
      <c r="E97" s="118">
        <v>1628.68</v>
      </c>
      <c r="F97" s="118">
        <v>1928.7431999999999</v>
      </c>
      <c r="G97" s="118"/>
      <c r="H97" s="118">
        <v>676</v>
      </c>
      <c r="I97" s="118">
        <v>816.98940000000005</v>
      </c>
      <c r="J97" s="118"/>
      <c r="K97" s="118">
        <v>282</v>
      </c>
      <c r="L97" s="118">
        <v>148.9401</v>
      </c>
      <c r="M97" s="118">
        <v>79.835899999999995</v>
      </c>
      <c r="N97" s="118">
        <v>6.4814999999999996</v>
      </c>
      <c r="O97" s="118">
        <v>0</v>
      </c>
      <c r="P97" s="118">
        <v>6318.1207999999997</v>
      </c>
      <c r="Q97" s="120"/>
      <c r="R97" s="119"/>
    </row>
    <row r="98" spans="1:18" x14ac:dyDescent="0.25">
      <c r="A98" s="118" t="s">
        <v>96</v>
      </c>
      <c r="B98" s="118">
        <v>643.67399999999998</v>
      </c>
      <c r="C98" s="118">
        <v>41.496200000000002</v>
      </c>
      <c r="D98" s="118">
        <v>685.17020000000002</v>
      </c>
      <c r="E98" s="118">
        <v>322.5</v>
      </c>
      <c r="F98" s="118">
        <v>212.06020000000001</v>
      </c>
      <c r="G98" s="118">
        <v>27.61</v>
      </c>
      <c r="H98" s="118">
        <v>66</v>
      </c>
      <c r="I98" s="118">
        <v>89.825800000000001</v>
      </c>
      <c r="J98" s="118"/>
      <c r="K98" s="118">
        <v>17</v>
      </c>
      <c r="L98" s="118">
        <v>16.375599999999999</v>
      </c>
      <c r="M98" s="118">
        <v>0.37469999999999998</v>
      </c>
      <c r="N98" s="118">
        <v>6.5385999999999997</v>
      </c>
      <c r="O98" s="118">
        <v>0</v>
      </c>
      <c r="P98" s="118">
        <v>719.69349999999997</v>
      </c>
      <c r="Q98" s="120"/>
      <c r="R98" s="119"/>
    </row>
    <row r="99" spans="1:18" x14ac:dyDescent="0.25">
      <c r="A99" s="118" t="s">
        <v>97</v>
      </c>
      <c r="B99" s="118">
        <v>345.77589999999998</v>
      </c>
      <c r="C99" s="118">
        <v>21.220500000000001</v>
      </c>
      <c r="D99" s="118">
        <v>366.99639999999999</v>
      </c>
      <c r="E99" s="118">
        <v>149</v>
      </c>
      <c r="F99" s="118">
        <v>113.58540000000001</v>
      </c>
      <c r="G99" s="118">
        <v>8.8536999999999999</v>
      </c>
      <c r="H99" s="118">
        <v>56</v>
      </c>
      <c r="I99" s="118">
        <v>48.113199999999999</v>
      </c>
      <c r="J99" s="118">
        <v>5.9150999999999998</v>
      </c>
      <c r="K99" s="118">
        <v>2</v>
      </c>
      <c r="L99" s="118">
        <v>8.7712000000000003</v>
      </c>
      <c r="M99" s="118"/>
      <c r="N99" s="118">
        <v>0.45810000000000001</v>
      </c>
      <c r="O99" s="118">
        <v>0</v>
      </c>
      <c r="P99" s="118">
        <v>382.22329999999999</v>
      </c>
      <c r="Q99" s="120"/>
      <c r="R99" s="119"/>
    </row>
    <row r="100" spans="1:18" x14ac:dyDescent="0.25">
      <c r="A100" s="118" t="s">
        <v>98</v>
      </c>
      <c r="B100" s="118">
        <v>1153.2829999999999</v>
      </c>
      <c r="C100" s="118">
        <v>46.056199999999997</v>
      </c>
      <c r="D100" s="118">
        <v>1199.3391999999999</v>
      </c>
      <c r="E100" s="118">
        <v>395.54</v>
      </c>
      <c r="F100" s="118">
        <v>371.19549999999998</v>
      </c>
      <c r="G100" s="118">
        <v>6.0861000000000001</v>
      </c>
      <c r="H100" s="118">
        <v>111</v>
      </c>
      <c r="I100" s="118">
        <v>157.23339999999999</v>
      </c>
      <c r="J100" s="118"/>
      <c r="K100" s="118">
        <v>13</v>
      </c>
      <c r="L100" s="118">
        <v>28.664200000000001</v>
      </c>
      <c r="M100" s="118"/>
      <c r="N100" s="118">
        <v>5.5180999999999996</v>
      </c>
      <c r="O100" s="118">
        <v>0</v>
      </c>
      <c r="P100" s="118">
        <v>1210.9434000000001</v>
      </c>
      <c r="Q100" s="120"/>
      <c r="R100" s="119"/>
    </row>
    <row r="101" spans="1:18" x14ac:dyDescent="0.25">
      <c r="A101" s="118" t="s">
        <v>99</v>
      </c>
      <c r="B101" s="118">
        <v>5457.7694000000001</v>
      </c>
      <c r="C101" s="118">
        <v>139.5615</v>
      </c>
      <c r="D101" s="118">
        <v>5597.3308999999999</v>
      </c>
      <c r="E101" s="118">
        <v>1743.2</v>
      </c>
      <c r="F101" s="118">
        <v>1732.3739</v>
      </c>
      <c r="G101" s="118">
        <v>2.7065000000000001</v>
      </c>
      <c r="H101" s="118">
        <v>682</v>
      </c>
      <c r="I101" s="118">
        <v>733.81010000000003</v>
      </c>
      <c r="J101" s="118"/>
      <c r="K101" s="118">
        <v>241</v>
      </c>
      <c r="L101" s="118">
        <v>133.77619999999999</v>
      </c>
      <c r="M101" s="118">
        <v>64.334299999999999</v>
      </c>
      <c r="N101" s="118">
        <v>21.5397</v>
      </c>
      <c r="O101" s="118">
        <v>0</v>
      </c>
      <c r="P101" s="118">
        <v>5685.9114</v>
      </c>
      <c r="Q101" s="120"/>
      <c r="R101" s="119"/>
    </row>
    <row r="102" spans="1:18" x14ac:dyDescent="0.25">
      <c r="A102" s="118" t="s">
        <v>100</v>
      </c>
      <c r="B102" s="118">
        <v>608.94809999999995</v>
      </c>
      <c r="C102" s="118">
        <v>22.752300000000002</v>
      </c>
      <c r="D102" s="118">
        <v>631.70039999999995</v>
      </c>
      <c r="E102" s="118">
        <v>252.68</v>
      </c>
      <c r="F102" s="118">
        <v>195.51130000000001</v>
      </c>
      <c r="G102" s="118">
        <v>14.292199999999999</v>
      </c>
      <c r="H102" s="118">
        <v>84</v>
      </c>
      <c r="I102" s="118">
        <v>82.815899999999999</v>
      </c>
      <c r="J102" s="118">
        <v>0.8881</v>
      </c>
      <c r="K102" s="118">
        <v>25</v>
      </c>
      <c r="L102" s="118">
        <v>15.0976</v>
      </c>
      <c r="M102" s="118">
        <v>5.9413999999999998</v>
      </c>
      <c r="N102" s="118">
        <v>7.5526999999999997</v>
      </c>
      <c r="O102" s="118">
        <v>0</v>
      </c>
      <c r="P102" s="118">
        <v>660.37480000000005</v>
      </c>
      <c r="Q102" s="120"/>
      <c r="R102" s="119"/>
    </row>
    <row r="103" spans="1:18" x14ac:dyDescent="0.25">
      <c r="A103" s="118" t="s">
        <v>101</v>
      </c>
      <c r="B103" s="118">
        <v>959.73559999999998</v>
      </c>
      <c r="C103" s="118">
        <v>28.477699999999999</v>
      </c>
      <c r="D103" s="118">
        <v>988.2133</v>
      </c>
      <c r="E103" s="118">
        <v>517.5</v>
      </c>
      <c r="F103" s="118">
        <v>305.85199999999998</v>
      </c>
      <c r="G103" s="118">
        <v>52.911999999999999</v>
      </c>
      <c r="H103" s="118">
        <v>160</v>
      </c>
      <c r="I103" s="118">
        <v>129.5548</v>
      </c>
      <c r="J103" s="118">
        <v>22.8339</v>
      </c>
      <c r="K103" s="118">
        <v>3</v>
      </c>
      <c r="L103" s="118">
        <v>23.618300000000001</v>
      </c>
      <c r="M103" s="118"/>
      <c r="N103" s="118">
        <v>0</v>
      </c>
      <c r="O103" s="118">
        <v>0</v>
      </c>
      <c r="P103" s="118">
        <v>1063.9592</v>
      </c>
      <c r="Q103" s="120"/>
      <c r="R103" s="119"/>
    </row>
    <row r="104" spans="1:18" x14ac:dyDescent="0.25">
      <c r="A104" s="118" t="s">
        <v>102</v>
      </c>
      <c r="B104" s="118">
        <v>3168.7494999999999</v>
      </c>
      <c r="C104" s="118">
        <v>69.765199999999993</v>
      </c>
      <c r="D104" s="118">
        <v>3238.5147000000002</v>
      </c>
      <c r="E104" s="118">
        <v>573.71</v>
      </c>
      <c r="F104" s="118">
        <v>1002.3203</v>
      </c>
      <c r="G104" s="118"/>
      <c r="H104" s="118">
        <v>376</v>
      </c>
      <c r="I104" s="118">
        <v>424.5693</v>
      </c>
      <c r="J104" s="118"/>
      <c r="K104" s="118">
        <v>8</v>
      </c>
      <c r="L104" s="118">
        <v>77.400499999999994</v>
      </c>
      <c r="M104" s="118"/>
      <c r="N104" s="118">
        <v>10.6576</v>
      </c>
      <c r="O104" s="118">
        <v>0</v>
      </c>
      <c r="P104" s="118">
        <v>3249.1723000000002</v>
      </c>
      <c r="Q104" s="120"/>
      <c r="R104" s="119"/>
    </row>
    <row r="105" spans="1:18" x14ac:dyDescent="0.25">
      <c r="A105" s="118" t="s">
        <v>103</v>
      </c>
      <c r="B105" s="118">
        <v>2332.1932000000002</v>
      </c>
      <c r="C105" s="118">
        <v>76.397300000000001</v>
      </c>
      <c r="D105" s="118">
        <v>2408.5904999999998</v>
      </c>
      <c r="E105" s="118">
        <v>335.78</v>
      </c>
      <c r="F105" s="118">
        <v>745.4588</v>
      </c>
      <c r="G105" s="118"/>
      <c r="H105" s="118">
        <v>188</v>
      </c>
      <c r="I105" s="118">
        <v>315.76620000000003</v>
      </c>
      <c r="J105" s="118"/>
      <c r="K105" s="118">
        <v>7</v>
      </c>
      <c r="L105" s="118">
        <v>57.565300000000001</v>
      </c>
      <c r="M105" s="118"/>
      <c r="N105" s="118">
        <v>0</v>
      </c>
      <c r="O105" s="118">
        <v>0</v>
      </c>
      <c r="P105" s="118">
        <v>2408.5904999999998</v>
      </c>
      <c r="Q105" s="120"/>
      <c r="R105" s="119"/>
    </row>
    <row r="106" spans="1:18" x14ac:dyDescent="0.25">
      <c r="A106" s="118" t="s">
        <v>104</v>
      </c>
      <c r="B106" s="118">
        <v>2298.3654000000001</v>
      </c>
      <c r="C106" s="118">
        <v>96.141900000000007</v>
      </c>
      <c r="D106" s="118">
        <v>2394.5073000000002</v>
      </c>
      <c r="E106" s="118">
        <v>1208.48</v>
      </c>
      <c r="F106" s="118">
        <v>741.1</v>
      </c>
      <c r="G106" s="118">
        <v>116.845</v>
      </c>
      <c r="H106" s="118">
        <v>312</v>
      </c>
      <c r="I106" s="118">
        <v>313.91989999999998</v>
      </c>
      <c r="J106" s="118"/>
      <c r="K106" s="118"/>
      <c r="L106" s="118">
        <v>57.228700000000003</v>
      </c>
      <c r="M106" s="118"/>
      <c r="N106" s="118">
        <v>0</v>
      </c>
      <c r="O106" s="118">
        <v>0</v>
      </c>
      <c r="P106" s="118">
        <v>2511.3523</v>
      </c>
      <c r="Q106" s="120"/>
      <c r="R106" s="119"/>
    </row>
    <row r="107" spans="1:18" x14ac:dyDescent="0.25">
      <c r="A107" s="118" t="s">
        <v>105</v>
      </c>
      <c r="B107" s="118">
        <v>11238.5836</v>
      </c>
      <c r="C107" s="118">
        <v>389.56299999999999</v>
      </c>
      <c r="D107" s="118">
        <v>11628.1466</v>
      </c>
      <c r="E107" s="118">
        <v>2506.98</v>
      </c>
      <c r="F107" s="118">
        <v>3598.9114</v>
      </c>
      <c r="G107" s="118"/>
      <c r="H107" s="118">
        <v>1381</v>
      </c>
      <c r="I107" s="118">
        <v>1524.45</v>
      </c>
      <c r="J107" s="118"/>
      <c r="K107" s="118">
        <v>199</v>
      </c>
      <c r="L107" s="118">
        <v>277.91269999999997</v>
      </c>
      <c r="M107" s="118"/>
      <c r="N107" s="118">
        <v>36.615900000000003</v>
      </c>
      <c r="O107" s="118">
        <v>0</v>
      </c>
      <c r="P107" s="118">
        <v>11664.762500000001</v>
      </c>
      <c r="Q107" s="120"/>
      <c r="R107" s="119"/>
    </row>
    <row r="108" spans="1:18" x14ac:dyDescent="0.25">
      <c r="A108" s="118" t="s">
        <v>508</v>
      </c>
      <c r="B108" s="118">
        <v>22.135200000000001</v>
      </c>
      <c r="C108" s="118"/>
      <c r="D108" s="118">
        <v>17.5382</v>
      </c>
      <c r="E108" s="118">
        <v>12</v>
      </c>
      <c r="F108" s="118">
        <v>6.8507999999999996</v>
      </c>
      <c r="G108" s="118">
        <v>1.2873000000000001</v>
      </c>
      <c r="H108" s="118">
        <v>2</v>
      </c>
      <c r="I108" s="118">
        <v>2.2993000000000001</v>
      </c>
      <c r="J108" s="118"/>
      <c r="K108" s="118"/>
      <c r="L108" s="118">
        <v>0.41920000000000002</v>
      </c>
      <c r="M108" s="118"/>
      <c r="N108" s="118">
        <v>0</v>
      </c>
      <c r="O108" s="118">
        <v>0</v>
      </c>
      <c r="P108" s="118">
        <v>23.422499999999999</v>
      </c>
      <c r="Q108" s="120"/>
      <c r="R108" s="119"/>
    </row>
    <row r="109" spans="1:18" x14ac:dyDescent="0.25">
      <c r="A109" s="118" t="s">
        <v>106</v>
      </c>
      <c r="B109" s="118">
        <v>18767.585299999999</v>
      </c>
      <c r="C109" s="118">
        <v>665.62249999999995</v>
      </c>
      <c r="D109" s="118">
        <v>19433.2078</v>
      </c>
      <c r="E109" s="118">
        <v>9237.77</v>
      </c>
      <c r="F109" s="118">
        <v>6014.5778</v>
      </c>
      <c r="G109" s="118">
        <v>805.798</v>
      </c>
      <c r="H109" s="118">
        <v>2454</v>
      </c>
      <c r="I109" s="118">
        <v>2547.6934999999999</v>
      </c>
      <c r="J109" s="118"/>
      <c r="K109" s="118">
        <v>1580</v>
      </c>
      <c r="L109" s="118">
        <v>464.45370000000003</v>
      </c>
      <c r="M109" s="118">
        <v>669.32780000000002</v>
      </c>
      <c r="N109" s="118">
        <v>113.82259999999999</v>
      </c>
      <c r="O109" s="118">
        <v>0</v>
      </c>
      <c r="P109" s="118">
        <v>21022.156200000001</v>
      </c>
      <c r="Q109" s="120"/>
      <c r="R109" s="119"/>
    </row>
    <row r="110" spans="1:18" x14ac:dyDescent="0.25">
      <c r="A110" s="118" t="s">
        <v>107</v>
      </c>
      <c r="B110" s="118">
        <v>1413.2029</v>
      </c>
      <c r="C110" s="118">
        <v>65.979399999999998</v>
      </c>
      <c r="D110" s="118">
        <v>1479.1822999999999</v>
      </c>
      <c r="E110" s="118">
        <v>606.24</v>
      </c>
      <c r="F110" s="118">
        <v>457.80689999999998</v>
      </c>
      <c r="G110" s="118">
        <v>37.1083</v>
      </c>
      <c r="H110" s="118">
        <v>215</v>
      </c>
      <c r="I110" s="118">
        <v>193.92080000000001</v>
      </c>
      <c r="J110" s="118">
        <v>15.8094</v>
      </c>
      <c r="K110" s="118">
        <v>8</v>
      </c>
      <c r="L110" s="118">
        <v>35.352499999999999</v>
      </c>
      <c r="M110" s="118"/>
      <c r="N110" s="118">
        <v>18.609200000000001</v>
      </c>
      <c r="O110" s="118">
        <v>0</v>
      </c>
      <c r="P110" s="118">
        <v>1550.7092</v>
      </c>
      <c r="Q110" s="120"/>
      <c r="R110" s="119"/>
    </row>
    <row r="111" spans="1:18" x14ac:dyDescent="0.25">
      <c r="A111" s="118" t="s">
        <v>108</v>
      </c>
      <c r="B111" s="118">
        <v>806.84190000000001</v>
      </c>
      <c r="C111" s="118">
        <v>37.867400000000004</v>
      </c>
      <c r="D111" s="118">
        <v>844.70929999999998</v>
      </c>
      <c r="E111" s="118">
        <v>265.77</v>
      </c>
      <c r="F111" s="118">
        <v>261.4375</v>
      </c>
      <c r="G111" s="118">
        <v>1.0831</v>
      </c>
      <c r="H111" s="118">
        <v>100</v>
      </c>
      <c r="I111" s="118">
        <v>110.7414</v>
      </c>
      <c r="J111" s="118"/>
      <c r="K111" s="118"/>
      <c r="L111" s="118">
        <v>20.188600000000001</v>
      </c>
      <c r="M111" s="118"/>
      <c r="N111" s="118">
        <v>0</v>
      </c>
      <c r="O111" s="118">
        <v>0</v>
      </c>
      <c r="P111" s="118">
        <v>845.79240000000004</v>
      </c>
      <c r="Q111" s="120"/>
      <c r="R111" s="119"/>
    </row>
    <row r="112" spans="1:18" x14ac:dyDescent="0.25">
      <c r="A112" s="118" t="s">
        <v>109</v>
      </c>
      <c r="B112" s="118">
        <v>589.88919999999996</v>
      </c>
      <c r="C112" s="118">
        <v>18.303000000000001</v>
      </c>
      <c r="D112" s="118">
        <v>608.19219999999996</v>
      </c>
      <c r="E112" s="118">
        <v>241</v>
      </c>
      <c r="F112" s="118">
        <v>188.2355</v>
      </c>
      <c r="G112" s="118">
        <v>13.1911</v>
      </c>
      <c r="H112" s="118">
        <v>102</v>
      </c>
      <c r="I112" s="118">
        <v>79.733999999999995</v>
      </c>
      <c r="J112" s="118">
        <v>16.6995</v>
      </c>
      <c r="K112" s="118">
        <v>5</v>
      </c>
      <c r="L112" s="118">
        <v>14.5358</v>
      </c>
      <c r="M112" s="118"/>
      <c r="N112" s="118">
        <v>0</v>
      </c>
      <c r="O112" s="118">
        <v>0</v>
      </c>
      <c r="P112" s="118">
        <v>638.08280000000002</v>
      </c>
      <c r="Q112" s="120"/>
      <c r="R112" s="119"/>
    </row>
    <row r="113" spans="1:18" x14ac:dyDescent="0.25">
      <c r="A113" s="118" t="s">
        <v>110</v>
      </c>
      <c r="B113" s="118">
        <v>552.03369999999995</v>
      </c>
      <c r="C113" s="118">
        <v>13.372299999999999</v>
      </c>
      <c r="D113" s="118">
        <v>565.40599999999995</v>
      </c>
      <c r="E113" s="118">
        <v>167</v>
      </c>
      <c r="F113" s="118">
        <v>174.9932</v>
      </c>
      <c r="G113" s="118"/>
      <c r="H113" s="118">
        <v>82</v>
      </c>
      <c r="I113" s="118">
        <v>74.124700000000004</v>
      </c>
      <c r="J113" s="118">
        <v>5.9065000000000003</v>
      </c>
      <c r="K113" s="118"/>
      <c r="L113" s="118">
        <v>13.513199999999999</v>
      </c>
      <c r="M113" s="118"/>
      <c r="N113" s="118">
        <v>0</v>
      </c>
      <c r="O113" s="118">
        <v>0</v>
      </c>
      <c r="P113" s="118">
        <v>571.3125</v>
      </c>
      <c r="Q113" s="120"/>
      <c r="R113" s="119"/>
    </row>
    <row r="114" spans="1:18" x14ac:dyDescent="0.25">
      <c r="A114" s="118" t="s">
        <v>111</v>
      </c>
      <c r="B114" s="118">
        <v>1098.0603000000001</v>
      </c>
      <c r="C114" s="118">
        <v>39.609499999999997</v>
      </c>
      <c r="D114" s="118">
        <v>1137.6697999999999</v>
      </c>
      <c r="E114" s="118">
        <v>106.14</v>
      </c>
      <c r="F114" s="118">
        <v>352.10879999999997</v>
      </c>
      <c r="G114" s="118"/>
      <c r="H114" s="118">
        <v>142</v>
      </c>
      <c r="I114" s="118">
        <v>149.14850000000001</v>
      </c>
      <c r="J114" s="118"/>
      <c r="K114" s="118"/>
      <c r="L114" s="118">
        <v>27.190300000000001</v>
      </c>
      <c r="M114" s="118"/>
      <c r="N114" s="118">
        <v>0</v>
      </c>
      <c r="O114" s="118">
        <v>0</v>
      </c>
      <c r="P114" s="118">
        <v>1137.6697999999999</v>
      </c>
      <c r="Q114" s="120"/>
      <c r="R114" s="119"/>
    </row>
    <row r="115" spans="1:18" x14ac:dyDescent="0.25">
      <c r="A115" s="118" t="s">
        <v>112</v>
      </c>
      <c r="B115" s="118">
        <v>561.51880000000006</v>
      </c>
      <c r="C115" s="118">
        <v>18.1464</v>
      </c>
      <c r="D115" s="118">
        <v>579.66520000000003</v>
      </c>
      <c r="E115" s="118">
        <v>121</v>
      </c>
      <c r="F115" s="118">
        <v>179.40639999999999</v>
      </c>
      <c r="G115" s="118"/>
      <c r="H115" s="118">
        <v>34</v>
      </c>
      <c r="I115" s="118">
        <v>75.994100000000003</v>
      </c>
      <c r="J115" s="118"/>
      <c r="K115" s="118"/>
      <c r="L115" s="118">
        <v>13.853999999999999</v>
      </c>
      <c r="M115" s="118"/>
      <c r="N115" s="118">
        <v>0</v>
      </c>
      <c r="O115" s="118">
        <v>0</v>
      </c>
      <c r="P115" s="118">
        <v>579.66520000000003</v>
      </c>
      <c r="Q115" s="120"/>
      <c r="R115" s="119"/>
    </row>
    <row r="116" spans="1:18" x14ac:dyDescent="0.25">
      <c r="A116" s="118" t="s">
        <v>113</v>
      </c>
      <c r="B116" s="118">
        <v>7320.4243999999999</v>
      </c>
      <c r="C116" s="118">
        <v>296.02379999999999</v>
      </c>
      <c r="D116" s="118">
        <v>7616.4481999999998</v>
      </c>
      <c r="E116" s="118">
        <v>4312.96</v>
      </c>
      <c r="F116" s="118">
        <v>2357.2907</v>
      </c>
      <c r="G116" s="118">
        <v>488.91730000000001</v>
      </c>
      <c r="H116" s="118">
        <v>1068</v>
      </c>
      <c r="I116" s="118">
        <v>998.51639999999998</v>
      </c>
      <c r="J116" s="118">
        <v>52.112699999999997</v>
      </c>
      <c r="K116" s="118">
        <v>210</v>
      </c>
      <c r="L116" s="118">
        <v>182.03309999999999</v>
      </c>
      <c r="M116" s="118">
        <v>16.780100000000001</v>
      </c>
      <c r="N116" s="118">
        <v>104.9859</v>
      </c>
      <c r="O116" s="118">
        <v>0</v>
      </c>
      <c r="P116" s="118">
        <v>8279.2441999999992</v>
      </c>
      <c r="Q116" s="120"/>
      <c r="R116" s="119"/>
    </row>
    <row r="117" spans="1:18" x14ac:dyDescent="0.25">
      <c r="A117" s="118" t="s">
        <v>509</v>
      </c>
      <c r="B117" s="118">
        <v>121.4418</v>
      </c>
      <c r="C117" s="118"/>
      <c r="D117" s="118">
        <v>75.328599999999994</v>
      </c>
      <c r="E117" s="118">
        <v>53</v>
      </c>
      <c r="F117" s="118">
        <v>37.586199999999998</v>
      </c>
      <c r="G117" s="118">
        <v>3.8534000000000002</v>
      </c>
      <c r="H117" s="118">
        <v>16</v>
      </c>
      <c r="I117" s="118">
        <v>9.8756000000000004</v>
      </c>
      <c r="J117" s="118">
        <v>4.5933000000000002</v>
      </c>
      <c r="K117" s="118"/>
      <c r="L117" s="118">
        <v>1.8004</v>
      </c>
      <c r="M117" s="118"/>
      <c r="N117" s="118">
        <v>0.83299999999999996</v>
      </c>
      <c r="O117" s="118">
        <v>0</v>
      </c>
      <c r="P117" s="118">
        <v>130.72149999999999</v>
      </c>
      <c r="Q117" s="120"/>
      <c r="R117" s="119"/>
    </row>
    <row r="118" spans="1:18" x14ac:dyDescent="0.25">
      <c r="A118" s="118" t="s">
        <v>114</v>
      </c>
      <c r="B118" s="118">
        <v>73.927099999999996</v>
      </c>
      <c r="C118" s="118"/>
      <c r="D118" s="118">
        <v>73.927099999999996</v>
      </c>
      <c r="E118" s="118">
        <v>76.55</v>
      </c>
      <c r="F118" s="118">
        <v>22.880400000000002</v>
      </c>
      <c r="G118" s="118">
        <v>13.417400000000001</v>
      </c>
      <c r="H118" s="118">
        <v>11</v>
      </c>
      <c r="I118" s="118">
        <v>9.6918000000000006</v>
      </c>
      <c r="J118" s="118">
        <v>0.98109999999999997</v>
      </c>
      <c r="K118" s="118"/>
      <c r="L118" s="118">
        <v>1.7668999999999999</v>
      </c>
      <c r="M118" s="118"/>
      <c r="N118" s="118">
        <v>0</v>
      </c>
      <c r="O118" s="118">
        <v>0</v>
      </c>
      <c r="P118" s="118">
        <v>88.325599999999994</v>
      </c>
      <c r="Q118" s="120"/>
      <c r="R118" s="119"/>
    </row>
    <row r="119" spans="1:18" x14ac:dyDescent="0.25">
      <c r="A119" s="118" t="s">
        <v>115</v>
      </c>
      <c r="B119" s="118">
        <v>133.24789999999999</v>
      </c>
      <c r="C119" s="118"/>
      <c r="D119" s="118">
        <v>133.24789999999999</v>
      </c>
      <c r="E119" s="118">
        <v>63</v>
      </c>
      <c r="F119" s="118">
        <v>41.240200000000002</v>
      </c>
      <c r="G119" s="118">
        <v>5.4398999999999997</v>
      </c>
      <c r="H119" s="118">
        <v>13</v>
      </c>
      <c r="I119" s="118">
        <v>17.468800000000002</v>
      </c>
      <c r="J119" s="118"/>
      <c r="K119" s="118">
        <v>2</v>
      </c>
      <c r="L119" s="118">
        <v>3.1846000000000001</v>
      </c>
      <c r="M119" s="118"/>
      <c r="N119" s="118">
        <v>0</v>
      </c>
      <c r="O119" s="118">
        <v>0</v>
      </c>
      <c r="P119" s="118">
        <v>138.68780000000001</v>
      </c>
      <c r="Q119" s="120"/>
      <c r="R119" s="119"/>
    </row>
    <row r="120" spans="1:18" x14ac:dyDescent="0.25">
      <c r="A120" s="118" t="s">
        <v>116</v>
      </c>
      <c r="B120" s="118">
        <v>191.76650000000001</v>
      </c>
      <c r="C120" s="118"/>
      <c r="D120" s="118">
        <v>191.76650000000001</v>
      </c>
      <c r="E120" s="118">
        <v>80</v>
      </c>
      <c r="F120" s="118">
        <v>59.351700000000001</v>
      </c>
      <c r="G120" s="118">
        <v>5.1620999999999997</v>
      </c>
      <c r="H120" s="118">
        <v>34</v>
      </c>
      <c r="I120" s="118">
        <v>25.140599999999999</v>
      </c>
      <c r="J120" s="118">
        <v>6.6445999999999996</v>
      </c>
      <c r="K120" s="118"/>
      <c r="L120" s="118">
        <v>4.5831999999999997</v>
      </c>
      <c r="M120" s="118"/>
      <c r="N120" s="118">
        <v>0</v>
      </c>
      <c r="O120" s="118">
        <v>0</v>
      </c>
      <c r="P120" s="118">
        <v>203.57320000000001</v>
      </c>
      <c r="Q120" s="120"/>
      <c r="R120" s="119"/>
    </row>
    <row r="121" spans="1:18" x14ac:dyDescent="0.25">
      <c r="A121" s="118" t="s">
        <v>117</v>
      </c>
      <c r="B121" s="118">
        <v>188.3939</v>
      </c>
      <c r="C121" s="118"/>
      <c r="D121" s="118">
        <v>188.3939</v>
      </c>
      <c r="E121" s="118">
        <v>61</v>
      </c>
      <c r="F121" s="118">
        <v>58.307899999999997</v>
      </c>
      <c r="G121" s="118">
        <v>0.67300000000000004</v>
      </c>
      <c r="H121" s="118">
        <v>34</v>
      </c>
      <c r="I121" s="118">
        <v>24.698399999999999</v>
      </c>
      <c r="J121" s="118">
        <v>6.9762000000000004</v>
      </c>
      <c r="K121" s="118"/>
      <c r="L121" s="118">
        <v>4.5026000000000002</v>
      </c>
      <c r="M121" s="118"/>
      <c r="N121" s="118">
        <v>0</v>
      </c>
      <c r="O121" s="118">
        <v>0</v>
      </c>
      <c r="P121" s="118">
        <v>196.04310000000001</v>
      </c>
      <c r="Q121" s="120"/>
      <c r="R121" s="119"/>
    </row>
    <row r="122" spans="1:18" x14ac:dyDescent="0.25">
      <c r="A122" s="118" t="s">
        <v>118</v>
      </c>
      <c r="B122" s="120">
        <v>1375.9404999999999</v>
      </c>
      <c r="C122" s="118">
        <v>56.350200000000001</v>
      </c>
      <c r="D122" s="120">
        <v>1432.2907</v>
      </c>
      <c r="E122" s="118">
        <v>782.98</v>
      </c>
      <c r="F122" s="118">
        <v>443.29399999999998</v>
      </c>
      <c r="G122" s="118">
        <v>84.921499999999995</v>
      </c>
      <c r="H122" s="118">
        <v>267</v>
      </c>
      <c r="I122" s="118">
        <v>187.77330000000001</v>
      </c>
      <c r="J122" s="118">
        <v>59.42</v>
      </c>
      <c r="K122" s="118">
        <v>5</v>
      </c>
      <c r="L122" s="118">
        <v>34.231699999999996</v>
      </c>
      <c r="M122" s="118"/>
      <c r="N122" s="118">
        <v>19.3734</v>
      </c>
      <c r="O122" s="118">
        <v>0</v>
      </c>
      <c r="P122" s="120">
        <v>1596.0056</v>
      </c>
      <c r="Q122" s="120"/>
      <c r="R122" s="119"/>
    </row>
    <row r="123" spans="1:18" x14ac:dyDescent="0.25">
      <c r="A123" s="118" t="s">
        <v>119</v>
      </c>
      <c r="B123" s="118">
        <v>753.26210000000003</v>
      </c>
      <c r="C123" s="118">
        <v>37.489600000000003</v>
      </c>
      <c r="D123" s="118">
        <v>790.75170000000003</v>
      </c>
      <c r="E123" s="118">
        <v>407</v>
      </c>
      <c r="F123" s="118">
        <v>244.73769999999999</v>
      </c>
      <c r="G123" s="118">
        <v>40.565600000000003</v>
      </c>
      <c r="H123" s="118">
        <v>128</v>
      </c>
      <c r="I123" s="118">
        <v>103.6675</v>
      </c>
      <c r="J123" s="118">
        <v>18.249300000000002</v>
      </c>
      <c r="K123" s="118">
        <v>1</v>
      </c>
      <c r="L123" s="118">
        <v>18.899000000000001</v>
      </c>
      <c r="M123" s="118"/>
      <c r="N123" s="118">
        <v>0</v>
      </c>
      <c r="O123" s="118">
        <v>0</v>
      </c>
      <c r="P123" s="118">
        <v>849.56659999999999</v>
      </c>
      <c r="Q123" s="120"/>
      <c r="R123" s="119"/>
    </row>
    <row r="124" spans="1:18" x14ac:dyDescent="0.25">
      <c r="A124" s="118" t="s">
        <v>120</v>
      </c>
      <c r="B124" s="118">
        <v>1179.4031</v>
      </c>
      <c r="C124" s="118">
        <v>41.201099999999997</v>
      </c>
      <c r="D124" s="118">
        <v>1220.6042</v>
      </c>
      <c r="E124" s="118">
        <v>659.4</v>
      </c>
      <c r="F124" s="118">
        <v>377.77699999999999</v>
      </c>
      <c r="G124" s="118">
        <v>70.405799999999999</v>
      </c>
      <c r="H124" s="118">
        <v>221</v>
      </c>
      <c r="I124" s="118">
        <v>160.02119999999999</v>
      </c>
      <c r="J124" s="118">
        <v>45.734099999999998</v>
      </c>
      <c r="K124" s="118">
        <v>14</v>
      </c>
      <c r="L124" s="118">
        <v>29.1724</v>
      </c>
      <c r="M124" s="118"/>
      <c r="N124" s="118">
        <v>0</v>
      </c>
      <c r="O124" s="118">
        <v>0</v>
      </c>
      <c r="P124" s="118">
        <v>1336.7440999999999</v>
      </c>
      <c r="Q124" s="120"/>
      <c r="R124" s="119"/>
    </row>
    <row r="125" spans="1:18" x14ac:dyDescent="0.25">
      <c r="A125" s="118" t="s">
        <v>121</v>
      </c>
      <c r="B125" s="118">
        <v>822.71429999999998</v>
      </c>
      <c r="C125" s="118">
        <v>38.444099999999999</v>
      </c>
      <c r="D125" s="118">
        <v>861.15840000000003</v>
      </c>
      <c r="E125" s="118">
        <v>491</v>
      </c>
      <c r="F125" s="118">
        <v>266.52850000000001</v>
      </c>
      <c r="G125" s="118">
        <v>56.117899999999999</v>
      </c>
      <c r="H125" s="118">
        <v>138</v>
      </c>
      <c r="I125" s="118">
        <v>112.89790000000001</v>
      </c>
      <c r="J125" s="118">
        <v>18.826599999999999</v>
      </c>
      <c r="K125" s="118"/>
      <c r="L125" s="118">
        <v>20.581700000000001</v>
      </c>
      <c r="M125" s="118"/>
      <c r="N125" s="118">
        <v>0</v>
      </c>
      <c r="O125" s="118">
        <v>0</v>
      </c>
      <c r="P125" s="118">
        <v>936.10289999999998</v>
      </c>
      <c r="Q125" s="120"/>
      <c r="R125" s="119"/>
    </row>
    <row r="126" spans="1:18" x14ac:dyDescent="0.25">
      <c r="A126" s="118" t="s">
        <v>122</v>
      </c>
      <c r="B126" s="118">
        <v>245.03399999999999</v>
      </c>
      <c r="C126" s="118"/>
      <c r="D126" s="118">
        <v>245.03399999999999</v>
      </c>
      <c r="E126" s="118">
        <v>138.02000000000001</v>
      </c>
      <c r="F126" s="118">
        <v>75.837999999999994</v>
      </c>
      <c r="G126" s="118">
        <v>15.545500000000001</v>
      </c>
      <c r="H126" s="118">
        <v>30</v>
      </c>
      <c r="I126" s="118">
        <v>32.124000000000002</v>
      </c>
      <c r="J126" s="118"/>
      <c r="K126" s="118">
        <v>1</v>
      </c>
      <c r="L126" s="118">
        <v>5.8563000000000001</v>
      </c>
      <c r="M126" s="118"/>
      <c r="N126" s="118">
        <v>0</v>
      </c>
      <c r="O126" s="118">
        <v>0</v>
      </c>
      <c r="P126" s="118">
        <v>260.5795</v>
      </c>
      <c r="Q126" s="120"/>
      <c r="R126" s="119"/>
    </row>
    <row r="127" spans="1:18" x14ac:dyDescent="0.25">
      <c r="A127" s="118" t="s">
        <v>123</v>
      </c>
      <c r="B127" s="118">
        <v>186.2193</v>
      </c>
      <c r="C127" s="118"/>
      <c r="D127" s="118">
        <v>186.2193</v>
      </c>
      <c r="E127" s="118">
        <v>48</v>
      </c>
      <c r="F127" s="118">
        <v>57.634900000000002</v>
      </c>
      <c r="G127" s="118"/>
      <c r="H127" s="118">
        <v>18</v>
      </c>
      <c r="I127" s="118">
        <v>24.413399999999999</v>
      </c>
      <c r="J127" s="118"/>
      <c r="K127" s="118"/>
      <c r="L127" s="118">
        <v>4.4505999999999997</v>
      </c>
      <c r="M127" s="118"/>
      <c r="N127" s="118">
        <v>0</v>
      </c>
      <c r="O127" s="118">
        <v>0</v>
      </c>
      <c r="P127" s="118">
        <v>186.2193</v>
      </c>
      <c r="Q127" s="120"/>
      <c r="R127" s="119"/>
    </row>
    <row r="128" spans="1:18" x14ac:dyDescent="0.25">
      <c r="A128" s="118" t="s">
        <v>124</v>
      </c>
      <c r="B128" s="118">
        <v>137.3852</v>
      </c>
      <c r="C128" s="118"/>
      <c r="D128" s="118">
        <v>137.3852</v>
      </c>
      <c r="E128" s="118">
        <v>97.63</v>
      </c>
      <c r="F128" s="118">
        <v>42.520699999999998</v>
      </c>
      <c r="G128" s="118">
        <v>13.7773</v>
      </c>
      <c r="H128" s="118">
        <v>19</v>
      </c>
      <c r="I128" s="118">
        <v>18.011199999999999</v>
      </c>
      <c r="J128" s="118">
        <v>0.74160000000000004</v>
      </c>
      <c r="K128" s="118"/>
      <c r="L128" s="118">
        <v>3.2835000000000001</v>
      </c>
      <c r="M128" s="118"/>
      <c r="N128" s="118">
        <v>0</v>
      </c>
      <c r="O128" s="118">
        <v>0</v>
      </c>
      <c r="P128" s="118">
        <v>151.9041</v>
      </c>
      <c r="Q128" s="120"/>
      <c r="R128" s="119"/>
    </row>
    <row r="129" spans="1:18" x14ac:dyDescent="0.25">
      <c r="A129" s="118" t="s">
        <v>125</v>
      </c>
      <c r="B129" s="118">
        <v>300.92329999999998</v>
      </c>
      <c r="C129" s="118">
        <v>6.5632999999999999</v>
      </c>
      <c r="D129" s="118">
        <v>307.48660000000001</v>
      </c>
      <c r="E129" s="118">
        <v>187.35</v>
      </c>
      <c r="F129" s="118">
        <v>95.167100000000005</v>
      </c>
      <c r="G129" s="118">
        <v>23.0457</v>
      </c>
      <c r="H129" s="118">
        <v>54</v>
      </c>
      <c r="I129" s="118">
        <v>40.311500000000002</v>
      </c>
      <c r="J129" s="118">
        <v>10.266400000000001</v>
      </c>
      <c r="K129" s="118"/>
      <c r="L129" s="118">
        <v>7.3489000000000004</v>
      </c>
      <c r="M129" s="118"/>
      <c r="N129" s="118">
        <v>0</v>
      </c>
      <c r="O129" s="118">
        <v>0</v>
      </c>
      <c r="P129" s="118">
        <v>340.7987</v>
      </c>
      <c r="Q129" s="120"/>
      <c r="R129" s="119"/>
    </row>
    <row r="130" spans="1:18" x14ac:dyDescent="0.25">
      <c r="A130" s="118" t="s">
        <v>126</v>
      </c>
      <c r="B130" s="118">
        <v>1540.6982</v>
      </c>
      <c r="C130" s="118">
        <v>40.573599999999999</v>
      </c>
      <c r="D130" s="118">
        <v>1581.2718</v>
      </c>
      <c r="E130" s="118">
        <v>921.57</v>
      </c>
      <c r="F130" s="118">
        <v>489.40359999999998</v>
      </c>
      <c r="G130" s="118">
        <v>108.0416</v>
      </c>
      <c r="H130" s="118">
        <v>257</v>
      </c>
      <c r="I130" s="118">
        <v>207.3047</v>
      </c>
      <c r="J130" s="118">
        <v>37.271500000000003</v>
      </c>
      <c r="K130" s="118">
        <v>8</v>
      </c>
      <c r="L130" s="118">
        <v>37.792400000000001</v>
      </c>
      <c r="M130" s="118"/>
      <c r="N130" s="118">
        <v>5.4558</v>
      </c>
      <c r="O130" s="118">
        <v>0</v>
      </c>
      <c r="P130" s="118">
        <v>1732.0407</v>
      </c>
      <c r="Q130" s="120"/>
      <c r="R130" s="119"/>
    </row>
    <row r="131" spans="1:18" x14ac:dyDescent="0.25">
      <c r="A131" s="118" t="s">
        <v>127</v>
      </c>
      <c r="B131" s="118">
        <v>172.01669999999999</v>
      </c>
      <c r="C131" s="118"/>
      <c r="D131" s="118">
        <v>172.01669999999999</v>
      </c>
      <c r="E131" s="118">
        <v>119</v>
      </c>
      <c r="F131" s="118">
        <v>53.239199999999997</v>
      </c>
      <c r="G131" s="118">
        <v>16.440200000000001</v>
      </c>
      <c r="H131" s="118">
        <v>21</v>
      </c>
      <c r="I131" s="118">
        <v>22.551400000000001</v>
      </c>
      <c r="J131" s="118"/>
      <c r="K131" s="118"/>
      <c r="L131" s="118">
        <v>4.1112000000000002</v>
      </c>
      <c r="M131" s="118"/>
      <c r="N131" s="118">
        <v>0</v>
      </c>
      <c r="O131" s="118">
        <v>0</v>
      </c>
      <c r="P131" s="118">
        <v>188.45689999999999</v>
      </c>
      <c r="Q131" s="120"/>
      <c r="R131" s="119"/>
    </row>
    <row r="132" spans="1:18" x14ac:dyDescent="0.25">
      <c r="A132" s="118" t="s">
        <v>128</v>
      </c>
      <c r="B132" s="118">
        <v>122.22190000000001</v>
      </c>
      <c r="C132" s="118">
        <v>6.3737000000000004</v>
      </c>
      <c r="D132" s="118">
        <v>128.59559999999999</v>
      </c>
      <c r="E132" s="118">
        <v>48</v>
      </c>
      <c r="F132" s="118">
        <v>39.8003</v>
      </c>
      <c r="G132" s="118">
        <v>2.0499000000000001</v>
      </c>
      <c r="H132" s="118">
        <v>17</v>
      </c>
      <c r="I132" s="118">
        <v>16.858899999999998</v>
      </c>
      <c r="J132" s="118">
        <v>0.10580000000000001</v>
      </c>
      <c r="K132" s="118"/>
      <c r="L132" s="118">
        <v>3.0733999999999999</v>
      </c>
      <c r="M132" s="118"/>
      <c r="N132" s="118">
        <v>0.46250000000000002</v>
      </c>
      <c r="O132" s="118">
        <v>0</v>
      </c>
      <c r="P132" s="118">
        <v>131.21379999999999</v>
      </c>
      <c r="Q132" s="120"/>
      <c r="R132" s="119"/>
    </row>
    <row r="133" spans="1:18" x14ac:dyDescent="0.25">
      <c r="A133" s="118" t="s">
        <v>129</v>
      </c>
      <c r="B133" s="118">
        <v>52.288400000000003</v>
      </c>
      <c r="C133" s="118"/>
      <c r="D133" s="118">
        <v>52.288400000000003</v>
      </c>
      <c r="E133" s="118">
        <v>41.22</v>
      </c>
      <c r="F133" s="118">
        <v>16.183299999999999</v>
      </c>
      <c r="G133" s="118">
        <v>6.2591999999999999</v>
      </c>
      <c r="H133" s="118">
        <v>10</v>
      </c>
      <c r="I133" s="118">
        <v>6.8550000000000004</v>
      </c>
      <c r="J133" s="118">
        <v>2.3586999999999998</v>
      </c>
      <c r="K133" s="118"/>
      <c r="L133" s="118">
        <v>1.2497</v>
      </c>
      <c r="M133" s="118"/>
      <c r="N133" s="118">
        <v>0</v>
      </c>
      <c r="O133" s="118">
        <v>0</v>
      </c>
      <c r="P133" s="118">
        <v>60.906300000000002</v>
      </c>
      <c r="Q133" s="120"/>
      <c r="R133" s="119"/>
    </row>
    <row r="134" spans="1:18" x14ac:dyDescent="0.25">
      <c r="A134" s="118" t="s">
        <v>130</v>
      </c>
      <c r="B134" s="118">
        <v>506.57819999999998</v>
      </c>
      <c r="C134" s="118">
        <v>20.354600000000001</v>
      </c>
      <c r="D134" s="118">
        <v>526.93280000000004</v>
      </c>
      <c r="E134" s="118">
        <v>212</v>
      </c>
      <c r="F134" s="118">
        <v>163.0857</v>
      </c>
      <c r="G134" s="118">
        <v>12.2286</v>
      </c>
      <c r="H134" s="118">
        <v>98</v>
      </c>
      <c r="I134" s="118">
        <v>69.0809</v>
      </c>
      <c r="J134" s="118">
        <v>21.689299999999999</v>
      </c>
      <c r="K134" s="118"/>
      <c r="L134" s="118">
        <v>12.5937</v>
      </c>
      <c r="M134" s="118"/>
      <c r="N134" s="118">
        <v>0</v>
      </c>
      <c r="O134" s="118">
        <v>0</v>
      </c>
      <c r="P134" s="118">
        <v>560.85069999999996</v>
      </c>
      <c r="Q134" s="120"/>
      <c r="R134" s="119"/>
    </row>
    <row r="135" spans="1:18" x14ac:dyDescent="0.25">
      <c r="A135" s="118" t="s">
        <v>131</v>
      </c>
      <c r="B135" s="118">
        <v>139.36680000000001</v>
      </c>
      <c r="C135" s="118"/>
      <c r="D135" s="118">
        <v>139.36680000000001</v>
      </c>
      <c r="E135" s="118">
        <v>78</v>
      </c>
      <c r="F135" s="118">
        <v>43.134</v>
      </c>
      <c r="G135" s="118">
        <v>8.7164999999999999</v>
      </c>
      <c r="H135" s="118">
        <v>45</v>
      </c>
      <c r="I135" s="118">
        <v>18.271000000000001</v>
      </c>
      <c r="J135" s="118">
        <v>20.046800000000001</v>
      </c>
      <c r="K135" s="118"/>
      <c r="L135" s="118">
        <v>3.3309000000000002</v>
      </c>
      <c r="M135" s="118"/>
      <c r="N135" s="118">
        <v>0</v>
      </c>
      <c r="O135" s="118">
        <v>0</v>
      </c>
      <c r="P135" s="118">
        <v>168.1301</v>
      </c>
      <c r="Q135" s="120"/>
      <c r="R135" s="119"/>
    </row>
    <row r="136" spans="1:18" x14ac:dyDescent="0.25">
      <c r="A136" s="118" t="s">
        <v>132</v>
      </c>
      <c r="B136" s="118">
        <v>115.82040000000001</v>
      </c>
      <c r="C136" s="118"/>
      <c r="D136" s="118">
        <v>115.82040000000001</v>
      </c>
      <c r="E136" s="118">
        <v>44.95</v>
      </c>
      <c r="F136" s="118">
        <v>35.846400000000003</v>
      </c>
      <c r="G136" s="118">
        <v>2.2759</v>
      </c>
      <c r="H136" s="118">
        <v>10</v>
      </c>
      <c r="I136" s="118">
        <v>15.184100000000001</v>
      </c>
      <c r="J136" s="118"/>
      <c r="K136" s="118"/>
      <c r="L136" s="118">
        <v>2.7681</v>
      </c>
      <c r="M136" s="118"/>
      <c r="N136" s="118">
        <v>0</v>
      </c>
      <c r="O136" s="118">
        <v>0</v>
      </c>
      <c r="P136" s="118">
        <v>118.0963</v>
      </c>
      <c r="Q136" s="120"/>
      <c r="R136" s="119"/>
    </row>
    <row r="137" spans="1:18" x14ac:dyDescent="0.25">
      <c r="A137" s="118" t="s">
        <v>133</v>
      </c>
      <c r="B137" s="118">
        <v>480.77440000000001</v>
      </c>
      <c r="C137" s="118">
        <v>8.0190000000000001</v>
      </c>
      <c r="D137" s="118">
        <v>488.79340000000002</v>
      </c>
      <c r="E137" s="118">
        <v>205.22</v>
      </c>
      <c r="F137" s="118">
        <v>151.2816</v>
      </c>
      <c r="G137" s="118">
        <v>13.4846</v>
      </c>
      <c r="H137" s="118">
        <v>60</v>
      </c>
      <c r="I137" s="118">
        <v>64.080799999999996</v>
      </c>
      <c r="J137" s="118"/>
      <c r="K137" s="118"/>
      <c r="L137" s="118">
        <v>11.6822</v>
      </c>
      <c r="M137" s="118"/>
      <c r="N137" s="118">
        <v>0</v>
      </c>
      <c r="O137" s="118">
        <v>0</v>
      </c>
      <c r="P137" s="118">
        <v>502.27800000000002</v>
      </c>
      <c r="Q137" s="120"/>
      <c r="R137" s="119"/>
    </row>
    <row r="138" spans="1:18" x14ac:dyDescent="0.25">
      <c r="A138" s="118" t="s">
        <v>134</v>
      </c>
      <c r="B138" s="118">
        <v>141.7457</v>
      </c>
      <c r="C138" s="118"/>
      <c r="D138" s="118">
        <v>141.7457</v>
      </c>
      <c r="E138" s="118">
        <v>58</v>
      </c>
      <c r="F138" s="118">
        <v>43.8703</v>
      </c>
      <c r="G138" s="118">
        <v>3.5324</v>
      </c>
      <c r="H138" s="118">
        <v>18</v>
      </c>
      <c r="I138" s="118">
        <v>18.582899999999999</v>
      </c>
      <c r="J138" s="118"/>
      <c r="K138" s="118"/>
      <c r="L138" s="118">
        <v>3.3877000000000002</v>
      </c>
      <c r="M138" s="118"/>
      <c r="N138" s="118">
        <v>0</v>
      </c>
      <c r="O138" s="118">
        <v>0</v>
      </c>
      <c r="P138" s="118">
        <v>145.27809999999999</v>
      </c>
      <c r="Q138" s="120"/>
      <c r="R138" s="119"/>
    </row>
    <row r="139" spans="1:18" x14ac:dyDescent="0.25">
      <c r="A139" s="118" t="s">
        <v>135</v>
      </c>
      <c r="B139" s="118">
        <v>242.41329999999999</v>
      </c>
      <c r="C139" s="118">
        <v>7.2700000000000001E-2</v>
      </c>
      <c r="D139" s="118">
        <v>242.48599999999999</v>
      </c>
      <c r="E139" s="118">
        <v>53</v>
      </c>
      <c r="F139" s="118">
        <v>75.049400000000006</v>
      </c>
      <c r="G139" s="118"/>
      <c r="H139" s="118">
        <v>31</v>
      </c>
      <c r="I139" s="118">
        <v>31.789899999999999</v>
      </c>
      <c r="J139" s="118"/>
      <c r="K139" s="118"/>
      <c r="L139" s="118">
        <v>5.7953999999999999</v>
      </c>
      <c r="M139" s="118"/>
      <c r="N139" s="118">
        <v>0</v>
      </c>
      <c r="O139" s="118">
        <v>0</v>
      </c>
      <c r="P139" s="118">
        <v>242.48599999999999</v>
      </c>
      <c r="Q139" s="120"/>
      <c r="R139" s="119"/>
    </row>
    <row r="140" spans="1:18" x14ac:dyDescent="0.25">
      <c r="A140" s="118" t="s">
        <v>136</v>
      </c>
      <c r="B140" s="118">
        <v>974.86890000000005</v>
      </c>
      <c r="C140" s="118">
        <v>22.229399999999998</v>
      </c>
      <c r="D140" s="118">
        <v>997.09829999999999</v>
      </c>
      <c r="E140" s="118">
        <v>555.49</v>
      </c>
      <c r="F140" s="118">
        <v>308.6019</v>
      </c>
      <c r="G140" s="118">
        <v>61.722000000000001</v>
      </c>
      <c r="H140" s="118">
        <v>187</v>
      </c>
      <c r="I140" s="118">
        <v>130.71960000000001</v>
      </c>
      <c r="J140" s="118">
        <v>42.210299999999997</v>
      </c>
      <c r="K140" s="118">
        <v>2</v>
      </c>
      <c r="L140" s="118">
        <v>23.8306</v>
      </c>
      <c r="M140" s="118"/>
      <c r="N140" s="118">
        <v>0</v>
      </c>
      <c r="O140" s="118">
        <v>0</v>
      </c>
      <c r="P140" s="118">
        <v>1101.0306</v>
      </c>
      <c r="Q140" s="120"/>
      <c r="R140" s="119"/>
    </row>
    <row r="141" spans="1:18" x14ac:dyDescent="0.25">
      <c r="A141" s="118" t="s">
        <v>510</v>
      </c>
      <c r="B141" s="118">
        <v>175.5145</v>
      </c>
      <c r="C141" s="118"/>
      <c r="D141" s="118">
        <v>125.9211</v>
      </c>
      <c r="E141" s="118">
        <v>114</v>
      </c>
      <c r="F141" s="118">
        <v>54.3217</v>
      </c>
      <c r="G141" s="118">
        <v>14.919600000000001</v>
      </c>
      <c r="H141" s="118">
        <v>22</v>
      </c>
      <c r="I141" s="118">
        <v>16.508299999999998</v>
      </c>
      <c r="J141" s="118">
        <v>4.1188000000000002</v>
      </c>
      <c r="K141" s="118"/>
      <c r="L141" s="118">
        <v>3.0095000000000001</v>
      </c>
      <c r="M141" s="118"/>
      <c r="N141" s="118">
        <v>0</v>
      </c>
      <c r="O141" s="118">
        <v>0</v>
      </c>
      <c r="P141" s="118">
        <v>194.55289999999999</v>
      </c>
      <c r="Q141" s="120"/>
      <c r="R141" s="119"/>
    </row>
    <row r="142" spans="1:18" x14ac:dyDescent="0.25">
      <c r="A142" s="118" t="s">
        <v>511</v>
      </c>
      <c r="B142" s="118">
        <v>204.2218</v>
      </c>
      <c r="C142" s="118"/>
      <c r="D142" s="118">
        <v>140.92509999999999</v>
      </c>
      <c r="E142" s="118">
        <v>115</v>
      </c>
      <c r="F142" s="118">
        <v>63.206600000000002</v>
      </c>
      <c r="G142" s="118">
        <v>12.9483</v>
      </c>
      <c r="H142" s="118">
        <v>17</v>
      </c>
      <c r="I142" s="118">
        <v>18.475300000000001</v>
      </c>
      <c r="J142" s="118"/>
      <c r="K142" s="118"/>
      <c r="L142" s="118">
        <v>3.3681000000000001</v>
      </c>
      <c r="M142" s="118"/>
      <c r="N142" s="118">
        <v>0</v>
      </c>
      <c r="O142" s="118">
        <v>0</v>
      </c>
      <c r="P142" s="118">
        <v>217.17009999999999</v>
      </c>
      <c r="Q142" s="120"/>
      <c r="R142" s="119"/>
    </row>
    <row r="143" spans="1:18" x14ac:dyDescent="0.25">
      <c r="A143" s="118" t="s">
        <v>512</v>
      </c>
      <c r="B143" s="118">
        <v>336.81470000000002</v>
      </c>
      <c r="C143" s="118"/>
      <c r="D143" s="118">
        <v>242.2276</v>
      </c>
      <c r="E143" s="118">
        <v>168</v>
      </c>
      <c r="F143" s="118">
        <v>104.2441</v>
      </c>
      <c r="G143" s="118">
        <v>15.939</v>
      </c>
      <c r="H143" s="118">
        <v>35</v>
      </c>
      <c r="I143" s="118">
        <v>31.756</v>
      </c>
      <c r="J143" s="118">
        <v>2.4329999999999998</v>
      </c>
      <c r="K143" s="118"/>
      <c r="L143" s="118">
        <v>5.7892000000000001</v>
      </c>
      <c r="M143" s="118"/>
      <c r="N143" s="118">
        <v>0</v>
      </c>
      <c r="O143" s="118">
        <v>0</v>
      </c>
      <c r="P143" s="118">
        <v>355.18669999999997</v>
      </c>
      <c r="Q143" s="120"/>
      <c r="R143" s="119"/>
    </row>
    <row r="144" spans="1:18" x14ac:dyDescent="0.25">
      <c r="A144" s="118" t="s">
        <v>513</v>
      </c>
      <c r="B144" s="118">
        <v>241.90520000000001</v>
      </c>
      <c r="C144" s="118"/>
      <c r="D144" s="118">
        <v>177.9873</v>
      </c>
      <c r="E144" s="118">
        <v>143</v>
      </c>
      <c r="F144" s="118">
        <v>74.869699999999995</v>
      </c>
      <c r="G144" s="118">
        <v>17.032599999999999</v>
      </c>
      <c r="H144" s="118">
        <v>30</v>
      </c>
      <c r="I144" s="118">
        <v>23.334099999999999</v>
      </c>
      <c r="J144" s="118">
        <v>4.9993999999999996</v>
      </c>
      <c r="K144" s="118"/>
      <c r="L144" s="118">
        <v>4.2538999999999998</v>
      </c>
      <c r="M144" s="118"/>
      <c r="N144" s="118">
        <v>0</v>
      </c>
      <c r="O144" s="118">
        <v>0</v>
      </c>
      <c r="P144" s="118">
        <v>263.93720000000002</v>
      </c>
      <c r="Q144" s="120"/>
      <c r="R144" s="119"/>
    </row>
    <row r="145" spans="1:18" x14ac:dyDescent="0.25">
      <c r="A145" s="118" t="s">
        <v>514</v>
      </c>
      <c r="B145" s="118">
        <v>96.923500000000004</v>
      </c>
      <c r="C145" s="118"/>
      <c r="D145" s="118">
        <v>70.091899999999995</v>
      </c>
      <c r="E145" s="118">
        <v>67</v>
      </c>
      <c r="F145" s="118">
        <v>29.997800000000002</v>
      </c>
      <c r="G145" s="118">
        <v>9.2505000000000006</v>
      </c>
      <c r="H145" s="118">
        <v>12</v>
      </c>
      <c r="I145" s="118">
        <v>9.1890000000000001</v>
      </c>
      <c r="J145" s="118">
        <v>2.1082000000000001</v>
      </c>
      <c r="K145" s="118"/>
      <c r="L145" s="118">
        <v>1.6752</v>
      </c>
      <c r="M145" s="118"/>
      <c r="N145" s="118">
        <v>0</v>
      </c>
      <c r="O145" s="118">
        <v>0</v>
      </c>
      <c r="P145" s="118">
        <v>108.2822</v>
      </c>
      <c r="Q145" s="120"/>
      <c r="R145" s="119"/>
    </row>
    <row r="146" spans="1:18" x14ac:dyDescent="0.25">
      <c r="A146" s="118" t="s">
        <v>515</v>
      </c>
      <c r="B146" s="118">
        <v>95.091099999999997</v>
      </c>
      <c r="C146" s="118">
        <v>8.7327999999999992</v>
      </c>
      <c r="D146" s="118">
        <v>83.037599999999998</v>
      </c>
      <c r="E146" s="118">
        <v>64</v>
      </c>
      <c r="F146" s="118">
        <v>32.133499999999998</v>
      </c>
      <c r="G146" s="118">
        <v>7.9665999999999997</v>
      </c>
      <c r="H146" s="118">
        <v>14</v>
      </c>
      <c r="I146" s="118">
        <v>10.886200000000001</v>
      </c>
      <c r="J146" s="118">
        <v>2.3353000000000002</v>
      </c>
      <c r="K146" s="118"/>
      <c r="L146" s="118">
        <v>1.9845999999999999</v>
      </c>
      <c r="M146" s="118"/>
      <c r="N146" s="118">
        <v>2</v>
      </c>
      <c r="O146" s="118">
        <v>0</v>
      </c>
      <c r="P146" s="118">
        <v>116.1258</v>
      </c>
      <c r="Q146" s="120"/>
      <c r="R146" s="119"/>
    </row>
    <row r="147" spans="1:18" x14ac:dyDescent="0.25">
      <c r="A147" s="118" t="s">
        <v>137</v>
      </c>
      <c r="B147" s="118">
        <v>1160.6232</v>
      </c>
      <c r="C147" s="118">
        <v>49.970199999999998</v>
      </c>
      <c r="D147" s="118">
        <v>1210.5934</v>
      </c>
      <c r="E147" s="118">
        <v>745</v>
      </c>
      <c r="F147" s="118">
        <v>374.67869999999999</v>
      </c>
      <c r="G147" s="118">
        <v>92.580299999999994</v>
      </c>
      <c r="H147" s="118">
        <v>187</v>
      </c>
      <c r="I147" s="118">
        <v>158.7088</v>
      </c>
      <c r="J147" s="118">
        <v>21.218399999999999</v>
      </c>
      <c r="K147" s="118">
        <v>1</v>
      </c>
      <c r="L147" s="118">
        <v>28.933199999999999</v>
      </c>
      <c r="M147" s="118"/>
      <c r="N147" s="118">
        <v>19.980399999999999</v>
      </c>
      <c r="O147" s="118">
        <v>0</v>
      </c>
      <c r="P147" s="118">
        <v>1344.3724999999999</v>
      </c>
      <c r="Q147" s="120"/>
      <c r="R147" s="119"/>
    </row>
    <row r="148" spans="1:18" x14ac:dyDescent="0.25">
      <c r="A148" s="118" t="s">
        <v>138</v>
      </c>
      <c r="B148" s="118">
        <v>750.58659999999998</v>
      </c>
      <c r="C148" s="118">
        <v>27.483599999999999</v>
      </c>
      <c r="D148" s="118">
        <v>778.0702</v>
      </c>
      <c r="E148" s="118">
        <v>589.61</v>
      </c>
      <c r="F148" s="118">
        <v>240.81270000000001</v>
      </c>
      <c r="G148" s="118">
        <v>87.199299999999994</v>
      </c>
      <c r="H148" s="118">
        <v>115</v>
      </c>
      <c r="I148" s="118">
        <v>102.005</v>
      </c>
      <c r="J148" s="118">
        <v>9.7462</v>
      </c>
      <c r="K148" s="118">
        <v>1</v>
      </c>
      <c r="L148" s="118">
        <v>18.5959</v>
      </c>
      <c r="M148" s="118"/>
      <c r="N148" s="118">
        <v>20.143699999999999</v>
      </c>
      <c r="O148" s="118">
        <v>0</v>
      </c>
      <c r="P148" s="118">
        <v>895.15940000000001</v>
      </c>
      <c r="Q148" s="120"/>
      <c r="R148" s="119"/>
    </row>
    <row r="149" spans="1:18" x14ac:dyDescent="0.25">
      <c r="A149" s="118" t="s">
        <v>139</v>
      </c>
      <c r="B149" s="118">
        <v>478.1866</v>
      </c>
      <c r="C149" s="118">
        <v>18.0838</v>
      </c>
      <c r="D149" s="118">
        <v>496.2704</v>
      </c>
      <c r="E149" s="118">
        <v>315</v>
      </c>
      <c r="F149" s="118">
        <v>153.59569999999999</v>
      </c>
      <c r="G149" s="118">
        <v>40.351100000000002</v>
      </c>
      <c r="H149" s="118">
        <v>79</v>
      </c>
      <c r="I149" s="118">
        <v>65.061000000000007</v>
      </c>
      <c r="J149" s="118">
        <v>10.4542</v>
      </c>
      <c r="K149" s="118">
        <v>5</v>
      </c>
      <c r="L149" s="118">
        <v>11.860900000000001</v>
      </c>
      <c r="M149" s="118"/>
      <c r="N149" s="118">
        <v>11.350899999999999</v>
      </c>
      <c r="O149" s="118">
        <v>0</v>
      </c>
      <c r="P149" s="118">
        <v>558.42660000000001</v>
      </c>
      <c r="Q149" s="120"/>
      <c r="R149" s="119"/>
    </row>
    <row r="150" spans="1:18" x14ac:dyDescent="0.25">
      <c r="A150" s="118" t="s">
        <v>140</v>
      </c>
      <c r="B150" s="118">
        <v>379.62189999999998</v>
      </c>
      <c r="C150" s="118">
        <v>12.564399999999999</v>
      </c>
      <c r="D150" s="118">
        <v>392.18630000000002</v>
      </c>
      <c r="E150" s="118">
        <v>242.03</v>
      </c>
      <c r="F150" s="118">
        <v>121.3817</v>
      </c>
      <c r="G150" s="118">
        <v>30.162099999999999</v>
      </c>
      <c r="H150" s="118">
        <v>47</v>
      </c>
      <c r="I150" s="118">
        <v>51.415599999999998</v>
      </c>
      <c r="J150" s="118"/>
      <c r="K150" s="118">
        <v>14</v>
      </c>
      <c r="L150" s="118">
        <v>9.3733000000000004</v>
      </c>
      <c r="M150" s="118">
        <v>2.7759999999999998</v>
      </c>
      <c r="N150" s="118">
        <v>0</v>
      </c>
      <c r="O150" s="118">
        <v>0</v>
      </c>
      <c r="P150" s="118">
        <v>425.12439999999998</v>
      </c>
      <c r="Q150" s="120"/>
      <c r="R150" s="119"/>
    </row>
    <row r="151" spans="1:18" x14ac:dyDescent="0.25">
      <c r="A151" s="118" t="s">
        <v>141</v>
      </c>
      <c r="B151" s="118">
        <v>255.6703</v>
      </c>
      <c r="C151" s="118">
        <v>15.465400000000001</v>
      </c>
      <c r="D151" s="118">
        <v>271.13569999999999</v>
      </c>
      <c r="E151" s="118">
        <v>221.86</v>
      </c>
      <c r="F151" s="118">
        <v>83.916499999999999</v>
      </c>
      <c r="G151" s="118">
        <v>34.485900000000001</v>
      </c>
      <c r="H151" s="118">
        <v>39</v>
      </c>
      <c r="I151" s="118">
        <v>35.545900000000003</v>
      </c>
      <c r="J151" s="118">
        <v>2.5905999999999998</v>
      </c>
      <c r="K151" s="118">
        <v>21</v>
      </c>
      <c r="L151" s="118">
        <v>6.4801000000000002</v>
      </c>
      <c r="M151" s="118">
        <v>8.7119</v>
      </c>
      <c r="N151" s="118">
        <v>8.2789999999999999</v>
      </c>
      <c r="O151" s="118">
        <v>0</v>
      </c>
      <c r="P151" s="118">
        <v>325.20310000000001</v>
      </c>
      <c r="Q151" s="120"/>
      <c r="R151" s="119"/>
    </row>
    <row r="152" spans="1:18" x14ac:dyDescent="0.25">
      <c r="A152" s="118" t="s">
        <v>142</v>
      </c>
      <c r="B152" s="118">
        <v>626.56110000000001</v>
      </c>
      <c r="C152" s="118">
        <v>17.790900000000001</v>
      </c>
      <c r="D152" s="118">
        <v>644.35199999999998</v>
      </c>
      <c r="E152" s="118">
        <v>676.45</v>
      </c>
      <c r="F152" s="118">
        <v>199.42689999999999</v>
      </c>
      <c r="G152" s="118">
        <v>119.25579999999999</v>
      </c>
      <c r="H152" s="118">
        <v>72</v>
      </c>
      <c r="I152" s="118">
        <v>84.474500000000006</v>
      </c>
      <c r="J152" s="118"/>
      <c r="K152" s="118">
        <v>100</v>
      </c>
      <c r="L152" s="118">
        <v>15.4</v>
      </c>
      <c r="M152" s="118">
        <v>50.76</v>
      </c>
      <c r="N152" s="118">
        <v>0</v>
      </c>
      <c r="O152" s="118">
        <v>0</v>
      </c>
      <c r="P152" s="118">
        <v>814.36779999999999</v>
      </c>
      <c r="Q152" s="120"/>
      <c r="R152" s="119"/>
    </row>
    <row r="153" spans="1:18" x14ac:dyDescent="0.25">
      <c r="A153" s="118" t="s">
        <v>143</v>
      </c>
      <c r="B153" s="118">
        <v>214.70599999999999</v>
      </c>
      <c r="C153" s="118"/>
      <c r="D153" s="118">
        <v>214.70599999999999</v>
      </c>
      <c r="E153" s="118">
        <v>190.01</v>
      </c>
      <c r="F153" s="118">
        <v>66.451499999999996</v>
      </c>
      <c r="G153" s="118">
        <v>30.889600000000002</v>
      </c>
      <c r="H153" s="118">
        <v>36</v>
      </c>
      <c r="I153" s="118">
        <v>28.148</v>
      </c>
      <c r="J153" s="118">
        <v>5.8890000000000002</v>
      </c>
      <c r="K153" s="118">
        <v>3</v>
      </c>
      <c r="L153" s="118">
        <v>5.1315</v>
      </c>
      <c r="M153" s="118"/>
      <c r="N153" s="118">
        <v>0</v>
      </c>
      <c r="O153" s="118">
        <v>0</v>
      </c>
      <c r="P153" s="118">
        <v>251.4846</v>
      </c>
      <c r="Q153" s="120"/>
      <c r="R153" s="119"/>
    </row>
    <row r="154" spans="1:18" x14ac:dyDescent="0.25">
      <c r="A154" s="118" t="s">
        <v>144</v>
      </c>
      <c r="B154" s="118">
        <v>1615.5473</v>
      </c>
      <c r="C154" s="118">
        <v>59.639099999999999</v>
      </c>
      <c r="D154" s="118">
        <v>1675.1864</v>
      </c>
      <c r="E154" s="118">
        <v>1305.2</v>
      </c>
      <c r="F154" s="118">
        <v>518.47019999999998</v>
      </c>
      <c r="G154" s="118">
        <v>196.6825</v>
      </c>
      <c r="H154" s="118">
        <v>258</v>
      </c>
      <c r="I154" s="118">
        <v>219.61689999999999</v>
      </c>
      <c r="J154" s="118">
        <v>28.787299999999998</v>
      </c>
      <c r="K154" s="118">
        <v>20</v>
      </c>
      <c r="L154" s="118">
        <v>40.036999999999999</v>
      </c>
      <c r="M154" s="118"/>
      <c r="N154" s="118">
        <v>0</v>
      </c>
      <c r="O154" s="118">
        <v>0</v>
      </c>
      <c r="P154" s="118">
        <v>1900.6561999999999</v>
      </c>
      <c r="Q154" s="120"/>
      <c r="R154" s="119"/>
    </row>
    <row r="155" spans="1:18" x14ac:dyDescent="0.25">
      <c r="A155" s="118" t="s">
        <v>516</v>
      </c>
      <c r="B155" s="118">
        <v>156.57470000000001</v>
      </c>
      <c r="C155" s="118">
        <v>6.8000000000000005E-2</v>
      </c>
      <c r="D155" s="118">
        <v>111.7681</v>
      </c>
      <c r="E155" s="118">
        <v>40</v>
      </c>
      <c r="F155" s="118">
        <v>48.480899999999998</v>
      </c>
      <c r="G155" s="118"/>
      <c r="H155" s="118">
        <v>13</v>
      </c>
      <c r="I155" s="118">
        <v>14.652799999999999</v>
      </c>
      <c r="J155" s="118"/>
      <c r="K155" s="118"/>
      <c r="L155" s="118">
        <v>2.6713</v>
      </c>
      <c r="M155" s="118"/>
      <c r="N155" s="118">
        <v>0</v>
      </c>
      <c r="O155" s="118">
        <v>0</v>
      </c>
      <c r="P155" s="118">
        <v>156.64269999999999</v>
      </c>
      <c r="Q155" s="120"/>
      <c r="R155" s="119"/>
    </row>
    <row r="156" spans="1:18" x14ac:dyDescent="0.25">
      <c r="A156" s="118" t="s">
        <v>145</v>
      </c>
      <c r="B156" s="118">
        <v>2638.1053999999999</v>
      </c>
      <c r="C156" s="118">
        <v>145.2621</v>
      </c>
      <c r="D156" s="118">
        <v>2783.3674999999998</v>
      </c>
      <c r="E156" s="118">
        <v>1198.44</v>
      </c>
      <c r="F156" s="118">
        <v>861.45219999999995</v>
      </c>
      <c r="G156" s="118">
        <v>84.246899999999997</v>
      </c>
      <c r="H156" s="118">
        <v>444</v>
      </c>
      <c r="I156" s="118">
        <v>364.89949999999999</v>
      </c>
      <c r="J156" s="118">
        <v>59.325400000000002</v>
      </c>
      <c r="K156" s="118">
        <v>27</v>
      </c>
      <c r="L156" s="118">
        <v>66.522499999999994</v>
      </c>
      <c r="M156" s="118"/>
      <c r="N156" s="118">
        <v>29.050899999999999</v>
      </c>
      <c r="O156" s="118">
        <v>0</v>
      </c>
      <c r="P156" s="118">
        <v>2955.9906999999998</v>
      </c>
      <c r="Q156" s="120"/>
      <c r="R156" s="119"/>
    </row>
    <row r="157" spans="1:18" x14ac:dyDescent="0.25">
      <c r="A157" s="118" t="s">
        <v>146</v>
      </c>
      <c r="B157" s="118">
        <v>2767.0216</v>
      </c>
      <c r="C157" s="118">
        <v>146.79499999999999</v>
      </c>
      <c r="D157" s="118">
        <v>2913.8166000000001</v>
      </c>
      <c r="E157" s="118">
        <v>1279.2</v>
      </c>
      <c r="F157" s="118">
        <v>901.82619999999997</v>
      </c>
      <c r="G157" s="118">
        <v>94.343400000000003</v>
      </c>
      <c r="H157" s="118">
        <v>364</v>
      </c>
      <c r="I157" s="118">
        <v>382.00139999999999</v>
      </c>
      <c r="J157" s="118"/>
      <c r="K157" s="118">
        <v>17</v>
      </c>
      <c r="L157" s="118">
        <v>69.640199999999993</v>
      </c>
      <c r="M157" s="118"/>
      <c r="N157" s="118">
        <v>0</v>
      </c>
      <c r="O157" s="118">
        <v>0</v>
      </c>
      <c r="P157" s="118">
        <v>3008.16</v>
      </c>
      <c r="Q157" s="120"/>
      <c r="R157" s="119"/>
    </row>
    <row r="158" spans="1:18" x14ac:dyDescent="0.25">
      <c r="A158" s="118" t="s">
        <v>517</v>
      </c>
      <c r="B158" s="118">
        <v>397.20249999999999</v>
      </c>
      <c r="C158" s="118">
        <v>28.948</v>
      </c>
      <c r="D158" s="118">
        <v>323.91669999999999</v>
      </c>
      <c r="E158" s="118">
        <v>204.2</v>
      </c>
      <c r="F158" s="118">
        <v>131.89359999999999</v>
      </c>
      <c r="G158" s="118">
        <v>18.076599999999999</v>
      </c>
      <c r="H158" s="118">
        <v>53</v>
      </c>
      <c r="I158" s="118">
        <v>42.465499999999999</v>
      </c>
      <c r="J158" s="118">
        <v>7.9009</v>
      </c>
      <c r="K158" s="118"/>
      <c r="L158" s="118">
        <v>7.7416</v>
      </c>
      <c r="M158" s="118"/>
      <c r="N158" s="118">
        <v>7.5266000000000002</v>
      </c>
      <c r="O158" s="118">
        <v>0</v>
      </c>
      <c r="P158" s="118">
        <v>459.65460000000002</v>
      </c>
      <c r="Q158" s="120"/>
      <c r="R158" s="119"/>
    </row>
    <row r="159" spans="1:18" x14ac:dyDescent="0.25">
      <c r="A159" s="118" t="s">
        <v>518</v>
      </c>
      <c r="B159" s="118">
        <v>272.69959999999998</v>
      </c>
      <c r="C159" s="118">
        <v>14.1843</v>
      </c>
      <c r="D159" s="118">
        <v>221.2542</v>
      </c>
      <c r="E159" s="118">
        <v>35</v>
      </c>
      <c r="F159" s="118">
        <v>88.790599999999998</v>
      </c>
      <c r="G159" s="118"/>
      <c r="H159" s="118">
        <v>17</v>
      </c>
      <c r="I159" s="118">
        <v>29.006399999999999</v>
      </c>
      <c r="J159" s="118"/>
      <c r="K159" s="118"/>
      <c r="L159" s="118">
        <v>5.2880000000000003</v>
      </c>
      <c r="M159" s="118"/>
      <c r="N159" s="118">
        <v>0</v>
      </c>
      <c r="O159" s="118">
        <v>0</v>
      </c>
      <c r="P159" s="118">
        <v>286.88389999999998</v>
      </c>
      <c r="Q159" s="120"/>
      <c r="R159" s="119"/>
    </row>
    <row r="160" spans="1:18" x14ac:dyDescent="0.25">
      <c r="A160" s="118" t="s">
        <v>519</v>
      </c>
      <c r="B160" s="118">
        <v>93.323700000000002</v>
      </c>
      <c r="C160" s="118"/>
      <c r="D160" s="118">
        <v>64.685500000000005</v>
      </c>
      <c r="E160" s="118">
        <v>29</v>
      </c>
      <c r="F160" s="118">
        <v>28.883700000000001</v>
      </c>
      <c r="G160" s="118">
        <v>2.9100000000000001E-2</v>
      </c>
      <c r="H160" s="118">
        <v>11</v>
      </c>
      <c r="I160" s="118">
        <v>8.4802999999999997</v>
      </c>
      <c r="J160" s="118">
        <v>1.8897999999999999</v>
      </c>
      <c r="K160" s="118"/>
      <c r="L160" s="118">
        <v>1.546</v>
      </c>
      <c r="M160" s="118"/>
      <c r="N160" s="118">
        <v>0</v>
      </c>
      <c r="O160" s="118">
        <v>0</v>
      </c>
      <c r="P160" s="118">
        <v>95.242599999999996</v>
      </c>
      <c r="Q160" s="120"/>
      <c r="R160" s="119"/>
    </row>
    <row r="161" spans="1:18" x14ac:dyDescent="0.25">
      <c r="A161" s="118" t="s">
        <v>147</v>
      </c>
      <c r="B161" s="118">
        <v>1779.7898</v>
      </c>
      <c r="C161" s="118">
        <v>108.9973</v>
      </c>
      <c r="D161" s="118">
        <v>1888.7871</v>
      </c>
      <c r="E161" s="118">
        <v>937.6</v>
      </c>
      <c r="F161" s="118">
        <v>584.57960000000003</v>
      </c>
      <c r="G161" s="118">
        <v>88.255099999999999</v>
      </c>
      <c r="H161" s="118">
        <v>309</v>
      </c>
      <c r="I161" s="118">
        <v>247.62</v>
      </c>
      <c r="J161" s="118">
        <v>46.034999999999997</v>
      </c>
      <c r="K161" s="118"/>
      <c r="L161" s="118">
        <v>45.142000000000003</v>
      </c>
      <c r="M161" s="118"/>
      <c r="N161" s="118">
        <v>17.665900000000001</v>
      </c>
      <c r="O161" s="118">
        <v>0</v>
      </c>
      <c r="P161" s="118">
        <v>2040.7430999999999</v>
      </c>
      <c r="Q161" s="120"/>
      <c r="R161" s="119"/>
    </row>
    <row r="162" spans="1:18" x14ac:dyDescent="0.25">
      <c r="A162" s="118" t="s">
        <v>148</v>
      </c>
      <c r="B162" s="118">
        <v>1735.5587</v>
      </c>
      <c r="C162" s="118">
        <v>67.079099999999997</v>
      </c>
      <c r="D162" s="118">
        <v>1802.6378</v>
      </c>
      <c r="E162" s="118">
        <v>874.46</v>
      </c>
      <c r="F162" s="118">
        <v>557.91639999999995</v>
      </c>
      <c r="G162" s="118">
        <v>79.135900000000007</v>
      </c>
      <c r="H162" s="118">
        <v>264</v>
      </c>
      <c r="I162" s="118">
        <v>236.32579999999999</v>
      </c>
      <c r="J162" s="118">
        <v>20.755600000000001</v>
      </c>
      <c r="K162" s="118">
        <v>9</v>
      </c>
      <c r="L162" s="118">
        <v>43.082999999999998</v>
      </c>
      <c r="M162" s="118"/>
      <c r="N162" s="118">
        <v>0</v>
      </c>
      <c r="O162" s="118">
        <v>0</v>
      </c>
      <c r="P162" s="118">
        <v>1902.5292999999999</v>
      </c>
      <c r="Q162" s="120"/>
      <c r="R162" s="119"/>
    </row>
    <row r="163" spans="1:18" x14ac:dyDescent="0.25">
      <c r="A163" s="118" t="s">
        <v>149</v>
      </c>
      <c r="B163" s="118">
        <v>426.46480000000003</v>
      </c>
      <c r="C163" s="118">
        <v>23.0304</v>
      </c>
      <c r="D163" s="118">
        <v>449.49520000000001</v>
      </c>
      <c r="E163" s="118">
        <v>161</v>
      </c>
      <c r="F163" s="118">
        <v>139.11879999999999</v>
      </c>
      <c r="G163" s="118">
        <v>5.4702999999999999</v>
      </c>
      <c r="H163" s="118">
        <v>87</v>
      </c>
      <c r="I163" s="118">
        <v>58.928800000000003</v>
      </c>
      <c r="J163" s="118">
        <v>21.0534</v>
      </c>
      <c r="K163" s="118">
        <v>1</v>
      </c>
      <c r="L163" s="118">
        <v>10.742900000000001</v>
      </c>
      <c r="M163" s="118"/>
      <c r="N163" s="118">
        <v>5.2131999999999996</v>
      </c>
      <c r="O163" s="118">
        <v>0</v>
      </c>
      <c r="P163" s="118">
        <v>481.2321</v>
      </c>
      <c r="Q163" s="120"/>
      <c r="R163" s="119"/>
    </row>
    <row r="164" spans="1:18" x14ac:dyDescent="0.25">
      <c r="A164" s="118" t="s">
        <v>150</v>
      </c>
      <c r="B164" s="118">
        <v>3301.0540999999998</v>
      </c>
      <c r="C164" s="118">
        <v>40.654200000000003</v>
      </c>
      <c r="D164" s="118">
        <v>3341.7082999999998</v>
      </c>
      <c r="E164" s="118">
        <v>892.24</v>
      </c>
      <c r="F164" s="118">
        <v>1034.2587000000001</v>
      </c>
      <c r="G164" s="118"/>
      <c r="H164" s="118">
        <v>339</v>
      </c>
      <c r="I164" s="118">
        <v>438.09800000000001</v>
      </c>
      <c r="J164" s="118"/>
      <c r="K164" s="118">
        <v>35</v>
      </c>
      <c r="L164" s="118">
        <v>79.866799999999998</v>
      </c>
      <c r="M164" s="118"/>
      <c r="N164" s="118">
        <v>21.302800000000001</v>
      </c>
      <c r="O164" s="118">
        <v>0</v>
      </c>
      <c r="P164" s="118">
        <v>3363.0111000000002</v>
      </c>
      <c r="Q164" s="120"/>
      <c r="R164" s="119"/>
    </row>
    <row r="165" spans="1:18" x14ac:dyDescent="0.25">
      <c r="A165" s="118" t="s">
        <v>151</v>
      </c>
      <c r="B165" s="118">
        <v>1577.1309000000001</v>
      </c>
      <c r="C165" s="118">
        <v>28.009599999999999</v>
      </c>
      <c r="D165" s="118">
        <v>1605.1405</v>
      </c>
      <c r="E165" s="118">
        <v>810.97</v>
      </c>
      <c r="F165" s="118">
        <v>496.791</v>
      </c>
      <c r="G165" s="118">
        <v>78.544799999999995</v>
      </c>
      <c r="H165" s="118">
        <v>263</v>
      </c>
      <c r="I165" s="118">
        <v>210.43389999999999</v>
      </c>
      <c r="J165" s="118">
        <v>39.424599999999998</v>
      </c>
      <c r="K165" s="118">
        <v>7</v>
      </c>
      <c r="L165" s="118">
        <v>38.362900000000003</v>
      </c>
      <c r="M165" s="118"/>
      <c r="N165" s="118">
        <v>0</v>
      </c>
      <c r="O165" s="118">
        <v>0</v>
      </c>
      <c r="P165" s="118">
        <v>1723.1098999999999</v>
      </c>
      <c r="Q165" s="120"/>
      <c r="R165" s="119"/>
    </row>
    <row r="166" spans="1:18" x14ac:dyDescent="0.25">
      <c r="A166" s="118" t="s">
        <v>152</v>
      </c>
      <c r="B166" s="118">
        <v>760.85050000000001</v>
      </c>
      <c r="C166" s="118">
        <v>22.0976</v>
      </c>
      <c r="D166" s="118">
        <v>782.94809999999995</v>
      </c>
      <c r="E166" s="118">
        <v>369.75</v>
      </c>
      <c r="F166" s="118">
        <v>242.32239999999999</v>
      </c>
      <c r="G166" s="118">
        <v>31.8569</v>
      </c>
      <c r="H166" s="118">
        <v>137</v>
      </c>
      <c r="I166" s="118">
        <v>102.64449999999999</v>
      </c>
      <c r="J166" s="118">
        <v>25.7666</v>
      </c>
      <c r="K166" s="118"/>
      <c r="L166" s="118">
        <v>18.712499999999999</v>
      </c>
      <c r="M166" s="118"/>
      <c r="N166" s="118">
        <v>8.6488999999999994</v>
      </c>
      <c r="O166" s="118">
        <v>0</v>
      </c>
      <c r="P166" s="118">
        <v>849.22050000000002</v>
      </c>
      <c r="Q166" s="120"/>
      <c r="R166" s="119"/>
    </row>
    <row r="167" spans="1:18" x14ac:dyDescent="0.25">
      <c r="A167" s="118" t="s">
        <v>153</v>
      </c>
      <c r="B167" s="118">
        <v>305.25349999999997</v>
      </c>
      <c r="C167" s="118"/>
      <c r="D167" s="118">
        <v>305.25349999999997</v>
      </c>
      <c r="E167" s="118">
        <v>115</v>
      </c>
      <c r="F167" s="118">
        <v>94.475999999999999</v>
      </c>
      <c r="G167" s="118">
        <v>5.1310000000000002</v>
      </c>
      <c r="H167" s="118">
        <v>41</v>
      </c>
      <c r="I167" s="118">
        <v>40.018700000000003</v>
      </c>
      <c r="J167" s="118">
        <v>0.7359</v>
      </c>
      <c r="K167" s="118"/>
      <c r="L167" s="118">
        <v>7.2956000000000003</v>
      </c>
      <c r="M167" s="118"/>
      <c r="N167" s="118">
        <v>0</v>
      </c>
      <c r="O167" s="118">
        <v>0</v>
      </c>
      <c r="P167" s="118">
        <v>311.12040000000002</v>
      </c>
      <c r="Q167" s="120"/>
      <c r="R167" s="119"/>
    </row>
    <row r="168" spans="1:18" x14ac:dyDescent="0.25">
      <c r="A168" s="118" t="s">
        <v>154</v>
      </c>
      <c r="B168" s="118">
        <v>353.51299999999998</v>
      </c>
      <c r="C168" s="118"/>
      <c r="D168" s="118">
        <v>353.51299999999998</v>
      </c>
      <c r="E168" s="118">
        <v>105</v>
      </c>
      <c r="F168" s="118">
        <v>109.4123</v>
      </c>
      <c r="G168" s="118"/>
      <c r="H168" s="118">
        <v>39</v>
      </c>
      <c r="I168" s="118">
        <v>46.345599999999997</v>
      </c>
      <c r="J168" s="118"/>
      <c r="K168" s="118"/>
      <c r="L168" s="118">
        <v>8.4489999999999998</v>
      </c>
      <c r="M168" s="118"/>
      <c r="N168" s="118">
        <v>0</v>
      </c>
      <c r="O168" s="118">
        <v>0</v>
      </c>
      <c r="P168" s="118">
        <v>353.51299999999998</v>
      </c>
      <c r="Q168" s="120"/>
      <c r="R168" s="119"/>
    </row>
    <row r="169" spans="1:18" x14ac:dyDescent="0.25">
      <c r="A169" s="118" t="s">
        <v>155</v>
      </c>
      <c r="B169" s="118">
        <v>398.2475</v>
      </c>
      <c r="C169" s="118">
        <v>23.341899999999999</v>
      </c>
      <c r="D169" s="118">
        <v>421.58940000000001</v>
      </c>
      <c r="E169" s="118">
        <v>194</v>
      </c>
      <c r="F169" s="118">
        <v>130.4819</v>
      </c>
      <c r="G169" s="118">
        <v>15.8795</v>
      </c>
      <c r="H169" s="118">
        <v>58</v>
      </c>
      <c r="I169" s="118">
        <v>55.270400000000002</v>
      </c>
      <c r="J169" s="118">
        <v>2.0472000000000001</v>
      </c>
      <c r="K169" s="118"/>
      <c r="L169" s="118">
        <v>10.076000000000001</v>
      </c>
      <c r="M169" s="118"/>
      <c r="N169" s="118">
        <v>0</v>
      </c>
      <c r="O169" s="118">
        <v>0</v>
      </c>
      <c r="P169" s="118">
        <v>439.51609999999999</v>
      </c>
      <c r="Q169" s="120"/>
      <c r="R169" s="119"/>
    </row>
    <row r="170" spans="1:18" x14ac:dyDescent="0.25">
      <c r="A170" s="118" t="s">
        <v>156</v>
      </c>
      <c r="B170" s="118">
        <v>4092.2435999999998</v>
      </c>
      <c r="C170" s="118">
        <v>134.5548</v>
      </c>
      <c r="D170" s="118">
        <v>4226.7983999999997</v>
      </c>
      <c r="E170" s="118">
        <v>1645.2</v>
      </c>
      <c r="F170" s="118">
        <v>1308.1940999999999</v>
      </c>
      <c r="G170" s="118">
        <v>84.251499999999993</v>
      </c>
      <c r="H170" s="118">
        <v>533</v>
      </c>
      <c r="I170" s="118">
        <v>554.13329999999996</v>
      </c>
      <c r="J170" s="118"/>
      <c r="K170" s="118">
        <v>113</v>
      </c>
      <c r="L170" s="118">
        <v>101.0205</v>
      </c>
      <c r="M170" s="118">
        <v>7.1877000000000004</v>
      </c>
      <c r="N170" s="118">
        <v>55.692999999999998</v>
      </c>
      <c r="O170" s="118">
        <v>0</v>
      </c>
      <c r="P170" s="118">
        <v>4373.9305999999997</v>
      </c>
      <c r="Q170" s="120"/>
      <c r="R170" s="119"/>
    </row>
    <row r="171" spans="1:18" x14ac:dyDescent="0.25">
      <c r="A171" s="118" t="s">
        <v>157</v>
      </c>
      <c r="B171" s="118">
        <v>4642.9795999999997</v>
      </c>
      <c r="C171" s="118">
        <v>133.99610000000001</v>
      </c>
      <c r="D171" s="118">
        <v>4776.9757</v>
      </c>
      <c r="E171" s="118">
        <v>1786.94</v>
      </c>
      <c r="F171" s="118">
        <v>1478.4739999999999</v>
      </c>
      <c r="G171" s="118">
        <v>77.116500000000002</v>
      </c>
      <c r="H171" s="118">
        <v>672</v>
      </c>
      <c r="I171" s="118">
        <v>626.26149999999996</v>
      </c>
      <c r="J171" s="118">
        <v>34.303899999999999</v>
      </c>
      <c r="K171" s="118">
        <v>56</v>
      </c>
      <c r="L171" s="118">
        <v>114.16970000000001</v>
      </c>
      <c r="M171" s="118"/>
      <c r="N171" s="118">
        <v>45.464799999999997</v>
      </c>
      <c r="O171" s="118">
        <v>0</v>
      </c>
      <c r="P171" s="118">
        <v>4933.8608999999997</v>
      </c>
      <c r="Q171" s="120"/>
      <c r="R171" s="119"/>
    </row>
    <row r="172" spans="1:18" x14ac:dyDescent="0.25">
      <c r="A172" s="118" t="s">
        <v>158</v>
      </c>
      <c r="B172" s="118">
        <v>623.1336</v>
      </c>
      <c r="C172" s="118">
        <v>28.256699999999999</v>
      </c>
      <c r="D172" s="118">
        <v>651.39030000000002</v>
      </c>
      <c r="E172" s="118">
        <v>285.86</v>
      </c>
      <c r="F172" s="118">
        <v>201.6053</v>
      </c>
      <c r="G172" s="118">
        <v>21.063700000000001</v>
      </c>
      <c r="H172" s="118">
        <v>73</v>
      </c>
      <c r="I172" s="118">
        <v>85.397300000000001</v>
      </c>
      <c r="J172" s="118"/>
      <c r="K172" s="118">
        <v>12</v>
      </c>
      <c r="L172" s="118">
        <v>15.568199999999999</v>
      </c>
      <c r="M172" s="118"/>
      <c r="N172" s="118">
        <v>10.0871</v>
      </c>
      <c r="O172" s="118">
        <v>0</v>
      </c>
      <c r="P172" s="118">
        <v>682.54110000000003</v>
      </c>
      <c r="Q172" s="120"/>
      <c r="R172" s="119"/>
    </row>
    <row r="173" spans="1:18" x14ac:dyDescent="0.25">
      <c r="A173" s="118" t="s">
        <v>159</v>
      </c>
      <c r="B173" s="118">
        <v>255.75890000000001</v>
      </c>
      <c r="C173" s="118"/>
      <c r="D173" s="118">
        <v>255.75890000000001</v>
      </c>
      <c r="E173" s="118">
        <v>105.3</v>
      </c>
      <c r="F173" s="118">
        <v>79.157399999999996</v>
      </c>
      <c r="G173" s="118">
        <v>6.5357000000000003</v>
      </c>
      <c r="H173" s="118">
        <v>31</v>
      </c>
      <c r="I173" s="118">
        <v>33.53</v>
      </c>
      <c r="J173" s="118"/>
      <c r="K173" s="118"/>
      <c r="L173" s="118">
        <v>6.1125999999999996</v>
      </c>
      <c r="M173" s="118"/>
      <c r="N173" s="118">
        <v>0</v>
      </c>
      <c r="O173" s="118">
        <v>0</v>
      </c>
      <c r="P173" s="118">
        <v>262.2946</v>
      </c>
      <c r="Q173" s="120"/>
      <c r="R173" s="119"/>
    </row>
    <row r="174" spans="1:18" x14ac:dyDescent="0.25">
      <c r="A174" s="118" t="s">
        <v>160</v>
      </c>
      <c r="B174" s="118">
        <v>1239.0114000000001</v>
      </c>
      <c r="C174" s="118">
        <v>8.5324000000000009</v>
      </c>
      <c r="D174" s="118">
        <v>1247.5437999999999</v>
      </c>
      <c r="E174" s="118">
        <v>509</v>
      </c>
      <c r="F174" s="118">
        <v>386.1148</v>
      </c>
      <c r="G174" s="118">
        <v>30.721299999999999</v>
      </c>
      <c r="H174" s="118">
        <v>145</v>
      </c>
      <c r="I174" s="118">
        <v>163.553</v>
      </c>
      <c r="J174" s="118"/>
      <c r="K174" s="118">
        <v>9</v>
      </c>
      <c r="L174" s="118">
        <v>29.816299999999998</v>
      </c>
      <c r="M174" s="118"/>
      <c r="N174" s="118">
        <v>13.916700000000001</v>
      </c>
      <c r="O174" s="118">
        <v>0</v>
      </c>
      <c r="P174" s="118">
        <v>1292.1818000000001</v>
      </c>
      <c r="Q174" s="120"/>
      <c r="R174" s="119"/>
    </row>
    <row r="175" spans="1:18" x14ac:dyDescent="0.25">
      <c r="A175" s="118" t="s">
        <v>161</v>
      </c>
      <c r="B175" s="118">
        <v>2154.3027000000002</v>
      </c>
      <c r="C175" s="118">
        <v>95.174099999999996</v>
      </c>
      <c r="D175" s="118">
        <v>2249.4767999999999</v>
      </c>
      <c r="E175" s="118">
        <v>709.35</v>
      </c>
      <c r="F175" s="118">
        <v>696.21310000000005</v>
      </c>
      <c r="G175" s="118">
        <v>3.2841999999999998</v>
      </c>
      <c r="H175" s="118">
        <v>249</v>
      </c>
      <c r="I175" s="118">
        <v>294.90640000000002</v>
      </c>
      <c r="J175" s="118"/>
      <c r="K175" s="118">
        <v>133</v>
      </c>
      <c r="L175" s="118">
        <v>53.762500000000003</v>
      </c>
      <c r="M175" s="118">
        <v>47.542499999999997</v>
      </c>
      <c r="N175" s="118">
        <v>9.5350000000000001</v>
      </c>
      <c r="O175" s="118">
        <v>0</v>
      </c>
      <c r="P175" s="118">
        <v>2309.8384999999998</v>
      </c>
      <c r="Q175" s="120"/>
      <c r="R175" s="119"/>
    </row>
    <row r="176" spans="1:18" x14ac:dyDescent="0.25">
      <c r="A176" s="118" t="s">
        <v>162</v>
      </c>
      <c r="B176" s="118">
        <v>20089.2477</v>
      </c>
      <c r="C176" s="120">
        <v>1351.7494999999999</v>
      </c>
      <c r="D176" s="120">
        <v>21440.997200000002</v>
      </c>
      <c r="E176" s="118">
        <v>11944.78</v>
      </c>
      <c r="F176" s="118">
        <v>6635.9885999999997</v>
      </c>
      <c r="G176" s="118">
        <v>1327.1977999999999</v>
      </c>
      <c r="H176" s="118">
        <v>2678</v>
      </c>
      <c r="I176" s="118">
        <v>2810.9146999999998</v>
      </c>
      <c r="J176" s="118"/>
      <c r="K176" s="118">
        <v>1168</v>
      </c>
      <c r="L176" s="118">
        <v>512.43979999999999</v>
      </c>
      <c r="M176" s="118">
        <v>393.33609999999999</v>
      </c>
      <c r="N176" s="118">
        <v>371.3494</v>
      </c>
      <c r="O176" s="118">
        <v>0</v>
      </c>
      <c r="P176" s="118">
        <v>23532.880499999999</v>
      </c>
      <c r="Q176" s="120"/>
      <c r="R176" s="119"/>
    </row>
    <row r="177" spans="1:18" x14ac:dyDescent="0.25">
      <c r="A177" s="118" t="s">
        <v>163</v>
      </c>
      <c r="B177" s="118">
        <v>1125.7519</v>
      </c>
      <c r="C177" s="118">
        <v>32.287399999999998</v>
      </c>
      <c r="D177" s="118">
        <v>1158.0392999999999</v>
      </c>
      <c r="E177" s="118">
        <v>401</v>
      </c>
      <c r="F177" s="118">
        <v>358.41320000000002</v>
      </c>
      <c r="G177" s="118">
        <v>10.646699999999999</v>
      </c>
      <c r="H177" s="118">
        <v>112</v>
      </c>
      <c r="I177" s="118">
        <v>151.81899999999999</v>
      </c>
      <c r="J177" s="118"/>
      <c r="K177" s="118">
        <v>8</v>
      </c>
      <c r="L177" s="118">
        <v>27.677099999999999</v>
      </c>
      <c r="M177" s="118"/>
      <c r="N177" s="118">
        <v>12.709899999999999</v>
      </c>
      <c r="O177" s="118">
        <v>0</v>
      </c>
      <c r="P177" s="118">
        <v>1181.3959</v>
      </c>
      <c r="Q177" s="120"/>
      <c r="R177" s="119"/>
    </row>
    <row r="178" spans="1:18" x14ac:dyDescent="0.25">
      <c r="A178" s="118" t="s">
        <v>164</v>
      </c>
      <c r="B178" s="118">
        <v>106.8092</v>
      </c>
      <c r="C178" s="118"/>
      <c r="D178" s="118">
        <v>106.8092</v>
      </c>
      <c r="E178" s="118">
        <v>59</v>
      </c>
      <c r="F178" s="118">
        <v>33.057400000000001</v>
      </c>
      <c r="G178" s="118">
        <v>6.4855999999999998</v>
      </c>
      <c r="H178" s="118">
        <v>23</v>
      </c>
      <c r="I178" s="118">
        <v>14.002700000000001</v>
      </c>
      <c r="J178" s="118">
        <v>6.7480000000000002</v>
      </c>
      <c r="K178" s="118"/>
      <c r="L178" s="118">
        <v>2.5527000000000002</v>
      </c>
      <c r="M178" s="118"/>
      <c r="N178" s="118">
        <v>0</v>
      </c>
      <c r="O178" s="118">
        <v>0</v>
      </c>
      <c r="P178" s="118">
        <v>120.0428</v>
      </c>
      <c r="Q178" s="120"/>
      <c r="R178" s="119"/>
    </row>
    <row r="179" spans="1:18" x14ac:dyDescent="0.25">
      <c r="A179" s="118" t="s">
        <v>520</v>
      </c>
      <c r="B179" s="118">
        <v>37.588000000000001</v>
      </c>
      <c r="C179" s="118"/>
      <c r="D179" s="118">
        <v>24.757100000000001</v>
      </c>
      <c r="E179" s="118">
        <v>28.94</v>
      </c>
      <c r="F179" s="118">
        <v>11.6335</v>
      </c>
      <c r="G179" s="118">
        <v>4.3266</v>
      </c>
      <c r="H179" s="118">
        <v>4</v>
      </c>
      <c r="I179" s="118">
        <v>3.2456999999999998</v>
      </c>
      <c r="J179" s="118">
        <v>0.56579999999999997</v>
      </c>
      <c r="K179" s="118"/>
      <c r="L179" s="118">
        <v>0.5917</v>
      </c>
      <c r="M179" s="118"/>
      <c r="N179" s="118">
        <v>0</v>
      </c>
      <c r="O179" s="118">
        <v>0</v>
      </c>
      <c r="P179" s="118">
        <v>42.480400000000003</v>
      </c>
      <c r="Q179" s="120"/>
      <c r="R179" s="119"/>
    </row>
    <row r="180" spans="1:18" x14ac:dyDescent="0.25">
      <c r="A180" s="118" t="s">
        <v>521</v>
      </c>
      <c r="B180" s="118">
        <v>71.083399999999997</v>
      </c>
      <c r="C180" s="118"/>
      <c r="D180" s="118">
        <v>59.408900000000003</v>
      </c>
      <c r="E180" s="118">
        <v>18</v>
      </c>
      <c r="F180" s="118">
        <v>22.000299999999999</v>
      </c>
      <c r="G180" s="118"/>
      <c r="H180" s="118">
        <v>17</v>
      </c>
      <c r="I180" s="118">
        <v>7.7885</v>
      </c>
      <c r="J180" s="118">
        <v>6.9085999999999999</v>
      </c>
      <c r="K180" s="118"/>
      <c r="L180" s="118">
        <v>1.4198999999999999</v>
      </c>
      <c r="M180" s="118"/>
      <c r="N180" s="118">
        <v>0</v>
      </c>
      <c r="O180" s="118">
        <v>0</v>
      </c>
      <c r="P180" s="118">
        <v>77.992000000000004</v>
      </c>
      <c r="Q180" s="120"/>
      <c r="R180" s="119"/>
    </row>
    <row r="181" spans="1:18" x14ac:dyDescent="0.25">
      <c r="A181" s="118" t="s">
        <v>522</v>
      </c>
      <c r="B181" s="118">
        <v>62.471899999999998</v>
      </c>
      <c r="C181" s="118"/>
      <c r="D181" s="118">
        <v>45.242699999999999</v>
      </c>
      <c r="E181" s="118">
        <v>30</v>
      </c>
      <c r="F181" s="118">
        <v>19.335100000000001</v>
      </c>
      <c r="G181" s="118">
        <v>2.6661999999999999</v>
      </c>
      <c r="H181" s="118">
        <v>21</v>
      </c>
      <c r="I181" s="118">
        <v>5.9313000000000002</v>
      </c>
      <c r="J181" s="118">
        <v>11.301500000000001</v>
      </c>
      <c r="K181" s="118"/>
      <c r="L181" s="118">
        <v>1.0812999999999999</v>
      </c>
      <c r="M181" s="118"/>
      <c r="N181" s="118">
        <v>0</v>
      </c>
      <c r="O181" s="118">
        <v>0</v>
      </c>
      <c r="P181" s="118">
        <v>76.439599999999999</v>
      </c>
      <c r="Q181" s="120"/>
      <c r="R181" s="119"/>
    </row>
    <row r="182" spans="1:18" x14ac:dyDescent="0.25">
      <c r="A182" s="118" t="s">
        <v>165</v>
      </c>
      <c r="B182" s="118">
        <v>930.37390000000005</v>
      </c>
      <c r="C182" s="118">
        <v>31.2668</v>
      </c>
      <c r="D182" s="118">
        <v>961.64070000000004</v>
      </c>
      <c r="E182" s="118">
        <v>485.35</v>
      </c>
      <c r="F182" s="118">
        <v>297.62779999999998</v>
      </c>
      <c r="G182" s="118">
        <v>46.930599999999998</v>
      </c>
      <c r="H182" s="118">
        <v>168</v>
      </c>
      <c r="I182" s="118">
        <v>126.0711</v>
      </c>
      <c r="J182" s="118">
        <v>31.4467</v>
      </c>
      <c r="K182" s="118">
        <v>1</v>
      </c>
      <c r="L182" s="118">
        <v>22.9832</v>
      </c>
      <c r="M182" s="118"/>
      <c r="N182" s="118">
        <v>0</v>
      </c>
      <c r="O182" s="118">
        <v>0</v>
      </c>
      <c r="P182" s="118">
        <v>1040.018</v>
      </c>
      <c r="Q182" s="120"/>
      <c r="R182" s="119"/>
    </row>
    <row r="183" spans="1:18" x14ac:dyDescent="0.25">
      <c r="A183" s="118" t="s">
        <v>166</v>
      </c>
      <c r="B183" s="118">
        <v>69.393900000000002</v>
      </c>
      <c r="C183" s="118"/>
      <c r="D183" s="118">
        <v>69.393900000000002</v>
      </c>
      <c r="E183" s="118">
        <v>47</v>
      </c>
      <c r="F183" s="118">
        <v>21.477399999999999</v>
      </c>
      <c r="G183" s="118">
        <v>6.3806000000000003</v>
      </c>
      <c r="H183" s="118">
        <v>22</v>
      </c>
      <c r="I183" s="118">
        <v>9.0975000000000001</v>
      </c>
      <c r="J183" s="118">
        <v>9.6768000000000001</v>
      </c>
      <c r="K183" s="118"/>
      <c r="L183" s="118">
        <v>1.6585000000000001</v>
      </c>
      <c r="M183" s="118"/>
      <c r="N183" s="118">
        <v>0</v>
      </c>
      <c r="O183" s="118">
        <v>0</v>
      </c>
      <c r="P183" s="118">
        <v>85.451300000000003</v>
      </c>
      <c r="Q183" s="120"/>
      <c r="R183" s="119"/>
    </row>
    <row r="184" spans="1:18" x14ac:dyDescent="0.25">
      <c r="A184" s="118" t="s">
        <v>167</v>
      </c>
      <c r="B184" s="118">
        <v>737.09130000000005</v>
      </c>
      <c r="C184" s="118">
        <v>15.256600000000001</v>
      </c>
      <c r="D184" s="118">
        <v>752.34789999999998</v>
      </c>
      <c r="E184" s="118">
        <v>419.76</v>
      </c>
      <c r="F184" s="118">
        <v>232.85169999999999</v>
      </c>
      <c r="G184" s="118">
        <v>46.7271</v>
      </c>
      <c r="H184" s="118">
        <v>106</v>
      </c>
      <c r="I184" s="118">
        <v>98.632800000000003</v>
      </c>
      <c r="J184" s="118">
        <v>5.5254000000000003</v>
      </c>
      <c r="K184" s="118"/>
      <c r="L184" s="118">
        <v>17.981100000000001</v>
      </c>
      <c r="M184" s="118"/>
      <c r="N184" s="118">
        <v>0</v>
      </c>
      <c r="O184" s="118">
        <v>0</v>
      </c>
      <c r="P184" s="118">
        <v>804.60040000000004</v>
      </c>
      <c r="Q184" s="120"/>
      <c r="R184" s="119"/>
    </row>
    <row r="185" spans="1:18" x14ac:dyDescent="0.25">
      <c r="A185" s="118" t="s">
        <v>168</v>
      </c>
      <c r="B185" s="118">
        <v>178.1908</v>
      </c>
      <c r="C185" s="118"/>
      <c r="D185" s="118">
        <v>178.1908</v>
      </c>
      <c r="E185" s="118">
        <v>77</v>
      </c>
      <c r="F185" s="118">
        <v>55.150100000000002</v>
      </c>
      <c r="G185" s="118">
        <v>5.4625000000000004</v>
      </c>
      <c r="H185" s="118">
        <v>23</v>
      </c>
      <c r="I185" s="118">
        <v>23.360800000000001</v>
      </c>
      <c r="J185" s="118"/>
      <c r="K185" s="118"/>
      <c r="L185" s="118">
        <v>4.2587999999999999</v>
      </c>
      <c r="M185" s="118"/>
      <c r="N185" s="118">
        <v>0</v>
      </c>
      <c r="O185" s="118">
        <v>0</v>
      </c>
      <c r="P185" s="118">
        <v>183.6533</v>
      </c>
      <c r="Q185" s="120"/>
      <c r="R185" s="119"/>
    </row>
    <row r="186" spans="1:18" x14ac:dyDescent="0.25">
      <c r="A186" s="118" t="s">
        <v>169</v>
      </c>
      <c r="B186" s="118">
        <v>141.125</v>
      </c>
      <c r="C186" s="118">
        <v>2.6772</v>
      </c>
      <c r="D186" s="118">
        <v>143.8022</v>
      </c>
      <c r="E186" s="118">
        <v>90</v>
      </c>
      <c r="F186" s="118">
        <v>44.506799999999998</v>
      </c>
      <c r="G186" s="118">
        <v>11.3733</v>
      </c>
      <c r="H186" s="118">
        <v>20</v>
      </c>
      <c r="I186" s="118">
        <v>18.852499999999999</v>
      </c>
      <c r="J186" s="118">
        <v>0.86060000000000003</v>
      </c>
      <c r="K186" s="118"/>
      <c r="L186" s="118">
        <v>3.4369000000000001</v>
      </c>
      <c r="M186" s="118"/>
      <c r="N186" s="118">
        <v>0</v>
      </c>
      <c r="O186" s="118">
        <v>0</v>
      </c>
      <c r="P186" s="118">
        <v>156.0361</v>
      </c>
      <c r="Q186" s="120"/>
      <c r="R186" s="119"/>
    </row>
    <row r="187" spans="1:18" x14ac:dyDescent="0.25">
      <c r="A187" s="118" t="s">
        <v>170</v>
      </c>
      <c r="B187" s="118">
        <v>63.073500000000003</v>
      </c>
      <c r="C187" s="118"/>
      <c r="D187" s="118">
        <v>63.073500000000003</v>
      </c>
      <c r="E187" s="118">
        <v>50.5</v>
      </c>
      <c r="F187" s="118">
        <v>19.5212</v>
      </c>
      <c r="G187" s="118">
        <v>7.7446999999999999</v>
      </c>
      <c r="H187" s="118">
        <v>12</v>
      </c>
      <c r="I187" s="118">
        <v>8.2689000000000004</v>
      </c>
      <c r="J187" s="118">
        <v>2.7982999999999998</v>
      </c>
      <c r="K187" s="118"/>
      <c r="L187" s="118">
        <v>1.5075000000000001</v>
      </c>
      <c r="M187" s="118"/>
      <c r="N187" s="118">
        <v>0.13039999999999999</v>
      </c>
      <c r="O187" s="118">
        <v>0</v>
      </c>
      <c r="P187" s="118">
        <v>73.746899999999997</v>
      </c>
      <c r="Q187" s="120"/>
      <c r="R187" s="119"/>
    </row>
    <row r="188" spans="1:18" x14ac:dyDescent="0.25">
      <c r="A188" s="118" t="s">
        <v>171</v>
      </c>
      <c r="B188" s="118">
        <v>622.50469999999996</v>
      </c>
      <c r="C188" s="118">
        <v>12.4534</v>
      </c>
      <c r="D188" s="118">
        <v>634.95809999999994</v>
      </c>
      <c r="E188" s="118">
        <v>386.6</v>
      </c>
      <c r="F188" s="118">
        <v>196.51949999999999</v>
      </c>
      <c r="G188" s="118">
        <v>47.520099999999999</v>
      </c>
      <c r="H188" s="118">
        <v>104</v>
      </c>
      <c r="I188" s="118">
        <v>83.242999999999995</v>
      </c>
      <c r="J188" s="118">
        <v>15.5677</v>
      </c>
      <c r="K188" s="118"/>
      <c r="L188" s="118">
        <v>15.1755</v>
      </c>
      <c r="M188" s="118"/>
      <c r="N188" s="118">
        <v>0</v>
      </c>
      <c r="O188" s="118">
        <v>0</v>
      </c>
      <c r="P188" s="118">
        <v>698.04589999999996</v>
      </c>
      <c r="Q188" s="120"/>
      <c r="R188" s="119"/>
    </row>
    <row r="189" spans="1:18" x14ac:dyDescent="0.25">
      <c r="A189" s="118" t="s">
        <v>523</v>
      </c>
      <c r="B189" s="118">
        <v>71.612200000000001</v>
      </c>
      <c r="C189" s="118"/>
      <c r="D189" s="118">
        <v>51.745399999999997</v>
      </c>
      <c r="E189" s="118">
        <v>31</v>
      </c>
      <c r="F189" s="118">
        <v>22.164000000000001</v>
      </c>
      <c r="G189" s="118">
        <v>2.2090000000000001</v>
      </c>
      <c r="H189" s="118">
        <v>8</v>
      </c>
      <c r="I189" s="118">
        <v>6.7838000000000003</v>
      </c>
      <c r="J189" s="118">
        <v>0.91210000000000002</v>
      </c>
      <c r="K189" s="118"/>
      <c r="L189" s="118">
        <v>1.2366999999999999</v>
      </c>
      <c r="M189" s="118"/>
      <c r="N189" s="118">
        <v>0</v>
      </c>
      <c r="O189" s="118">
        <v>0</v>
      </c>
      <c r="P189" s="118">
        <v>74.7333</v>
      </c>
      <c r="Q189" s="120"/>
      <c r="R189" s="119"/>
    </row>
    <row r="190" spans="1:18" x14ac:dyDescent="0.25">
      <c r="A190" s="118" t="s">
        <v>172</v>
      </c>
      <c r="B190" s="118">
        <v>80.005899999999997</v>
      </c>
      <c r="C190" s="118"/>
      <c r="D190" s="118">
        <v>63.098100000000002</v>
      </c>
      <c r="E190" s="118">
        <v>50</v>
      </c>
      <c r="F190" s="118">
        <v>24.761800000000001</v>
      </c>
      <c r="G190" s="118">
        <v>6.3094999999999999</v>
      </c>
      <c r="H190" s="118">
        <v>14</v>
      </c>
      <c r="I190" s="118">
        <v>8.2721999999999998</v>
      </c>
      <c r="J190" s="118">
        <v>4.2958999999999996</v>
      </c>
      <c r="K190" s="118"/>
      <c r="L190" s="118">
        <v>1.508</v>
      </c>
      <c r="M190" s="118"/>
      <c r="N190" s="118">
        <v>0</v>
      </c>
      <c r="O190" s="118">
        <v>0</v>
      </c>
      <c r="P190" s="118">
        <v>90.6113</v>
      </c>
      <c r="Q190" s="120"/>
      <c r="R190" s="119"/>
    </row>
    <row r="191" spans="1:18" x14ac:dyDescent="0.25">
      <c r="A191" s="118" t="s">
        <v>524</v>
      </c>
      <c r="B191" s="118">
        <v>119.04600000000001</v>
      </c>
      <c r="C191" s="118"/>
      <c r="D191" s="118">
        <v>81.800399999999996</v>
      </c>
      <c r="E191" s="118">
        <v>70.040000000000006</v>
      </c>
      <c r="F191" s="118">
        <v>36.844700000000003</v>
      </c>
      <c r="G191" s="118">
        <v>8.2988</v>
      </c>
      <c r="H191" s="118">
        <v>11</v>
      </c>
      <c r="I191" s="118">
        <v>10.724</v>
      </c>
      <c r="J191" s="118">
        <v>0.20699999999999999</v>
      </c>
      <c r="K191" s="118"/>
      <c r="L191" s="118">
        <v>1.9550000000000001</v>
      </c>
      <c r="M191" s="118"/>
      <c r="N191" s="118">
        <v>0</v>
      </c>
      <c r="O191" s="118">
        <v>0</v>
      </c>
      <c r="P191" s="118">
        <v>127.5518</v>
      </c>
      <c r="Q191" s="120"/>
      <c r="R191" s="119"/>
    </row>
    <row r="192" spans="1:18" x14ac:dyDescent="0.25">
      <c r="A192" s="118" t="s">
        <v>525</v>
      </c>
      <c r="B192" s="118">
        <v>52.837200000000003</v>
      </c>
      <c r="C192" s="118"/>
      <c r="D192" s="118">
        <v>40.475900000000003</v>
      </c>
      <c r="E192" s="118">
        <v>14</v>
      </c>
      <c r="F192" s="118">
        <v>16.353100000000001</v>
      </c>
      <c r="G192" s="118"/>
      <c r="H192" s="118">
        <v>4</v>
      </c>
      <c r="I192" s="118">
        <v>5.3064</v>
      </c>
      <c r="J192" s="118"/>
      <c r="K192" s="118"/>
      <c r="L192" s="118">
        <v>0.96740000000000004</v>
      </c>
      <c r="M192" s="118"/>
      <c r="N192" s="118">
        <v>0</v>
      </c>
      <c r="O192" s="118">
        <v>0</v>
      </c>
      <c r="P192" s="118">
        <v>52.837200000000003</v>
      </c>
      <c r="Q192" s="120"/>
      <c r="R192" s="119"/>
    </row>
    <row r="193" spans="1:18" x14ac:dyDescent="0.25">
      <c r="A193" s="118" t="s">
        <v>173</v>
      </c>
      <c r="B193" s="118">
        <v>70.545100000000005</v>
      </c>
      <c r="C193" s="118"/>
      <c r="D193" s="118">
        <v>70.545100000000005</v>
      </c>
      <c r="E193" s="118">
        <v>33</v>
      </c>
      <c r="F193" s="118">
        <v>21.8337</v>
      </c>
      <c r="G193" s="118">
        <v>2.7915999999999999</v>
      </c>
      <c r="H193" s="118">
        <v>13</v>
      </c>
      <c r="I193" s="118">
        <v>9.2484999999999999</v>
      </c>
      <c r="J193" s="118">
        <v>2.8136999999999999</v>
      </c>
      <c r="K193" s="118"/>
      <c r="L193" s="118">
        <v>1.6859999999999999</v>
      </c>
      <c r="M193" s="118"/>
      <c r="N193" s="118">
        <v>0</v>
      </c>
      <c r="O193" s="118">
        <v>0</v>
      </c>
      <c r="P193" s="118">
        <v>76.150400000000005</v>
      </c>
      <c r="Q193" s="120"/>
      <c r="R193" s="119"/>
    </row>
    <row r="194" spans="1:18" x14ac:dyDescent="0.25">
      <c r="A194" s="118" t="s">
        <v>174</v>
      </c>
      <c r="B194" s="118">
        <v>1528.2799</v>
      </c>
      <c r="C194" s="118">
        <v>40.781399999999998</v>
      </c>
      <c r="D194" s="118">
        <v>1569.0613000000001</v>
      </c>
      <c r="E194" s="118">
        <v>741.24</v>
      </c>
      <c r="F194" s="118">
        <v>485.62450000000001</v>
      </c>
      <c r="G194" s="118">
        <v>63.9039</v>
      </c>
      <c r="H194" s="118">
        <v>239</v>
      </c>
      <c r="I194" s="118">
        <v>205.7039</v>
      </c>
      <c r="J194" s="118">
        <v>24.972000000000001</v>
      </c>
      <c r="K194" s="118">
        <v>3</v>
      </c>
      <c r="L194" s="118">
        <v>37.500599999999999</v>
      </c>
      <c r="M194" s="118"/>
      <c r="N194" s="118">
        <v>19.4634</v>
      </c>
      <c r="O194" s="118">
        <v>0</v>
      </c>
      <c r="P194" s="118">
        <v>1677.4005999999999</v>
      </c>
      <c r="Q194" s="120"/>
      <c r="R194" s="119"/>
    </row>
    <row r="195" spans="1:18" x14ac:dyDescent="0.25">
      <c r="A195" s="118" t="s">
        <v>175</v>
      </c>
      <c r="B195" s="118">
        <v>643.9674</v>
      </c>
      <c r="C195" s="118">
        <v>27.4343</v>
      </c>
      <c r="D195" s="118">
        <v>671.40170000000001</v>
      </c>
      <c r="E195" s="118">
        <v>299</v>
      </c>
      <c r="F195" s="118">
        <v>207.7988</v>
      </c>
      <c r="G195" s="118">
        <v>22.8003</v>
      </c>
      <c r="H195" s="118">
        <v>76</v>
      </c>
      <c r="I195" s="118">
        <v>88.020799999999994</v>
      </c>
      <c r="J195" s="118"/>
      <c r="K195" s="118"/>
      <c r="L195" s="118">
        <v>16.046500000000002</v>
      </c>
      <c r="M195" s="118"/>
      <c r="N195" s="118">
        <v>6.8518999999999997</v>
      </c>
      <c r="O195" s="118">
        <v>0</v>
      </c>
      <c r="P195" s="118">
        <v>701.0539</v>
      </c>
      <c r="Q195" s="120"/>
      <c r="R195" s="119"/>
    </row>
    <row r="196" spans="1:18" x14ac:dyDescent="0.25">
      <c r="A196" s="118" t="s">
        <v>176</v>
      </c>
      <c r="B196" s="118">
        <v>268.65320000000003</v>
      </c>
      <c r="C196" s="118"/>
      <c r="D196" s="118">
        <v>268.65320000000003</v>
      </c>
      <c r="E196" s="118">
        <v>177</v>
      </c>
      <c r="F196" s="118">
        <v>83.148200000000003</v>
      </c>
      <c r="G196" s="118">
        <v>23.463000000000001</v>
      </c>
      <c r="H196" s="118">
        <v>37</v>
      </c>
      <c r="I196" s="118">
        <v>35.220399999999998</v>
      </c>
      <c r="J196" s="118">
        <v>1.3347</v>
      </c>
      <c r="K196" s="118"/>
      <c r="L196" s="118">
        <v>6.4207999999999998</v>
      </c>
      <c r="M196" s="118"/>
      <c r="N196" s="118">
        <v>5.9805999999999999</v>
      </c>
      <c r="O196" s="118">
        <v>0</v>
      </c>
      <c r="P196" s="118">
        <v>299.43150000000003</v>
      </c>
      <c r="Q196" s="120"/>
      <c r="R196" s="119"/>
    </row>
    <row r="197" spans="1:18" x14ac:dyDescent="0.25">
      <c r="A197" s="118" t="s">
        <v>177</v>
      </c>
      <c r="B197" s="118">
        <v>333.54390000000001</v>
      </c>
      <c r="C197" s="118"/>
      <c r="D197" s="118">
        <v>333.54390000000001</v>
      </c>
      <c r="E197" s="118">
        <v>207.86</v>
      </c>
      <c r="F197" s="118">
        <v>103.23180000000001</v>
      </c>
      <c r="G197" s="118">
        <v>26.157</v>
      </c>
      <c r="H197" s="118">
        <v>29</v>
      </c>
      <c r="I197" s="118">
        <v>43.727600000000002</v>
      </c>
      <c r="J197" s="118"/>
      <c r="K197" s="118"/>
      <c r="L197" s="118">
        <v>7.9717000000000002</v>
      </c>
      <c r="M197" s="118"/>
      <c r="N197" s="118">
        <v>4.9423000000000004</v>
      </c>
      <c r="O197" s="118">
        <v>0</v>
      </c>
      <c r="P197" s="118">
        <v>364.64319999999998</v>
      </c>
      <c r="Q197" s="120"/>
      <c r="R197" s="119"/>
    </row>
    <row r="198" spans="1:18" x14ac:dyDescent="0.25">
      <c r="A198" s="118" t="s">
        <v>178</v>
      </c>
      <c r="B198" s="118">
        <v>237.94069999999999</v>
      </c>
      <c r="C198" s="118"/>
      <c r="D198" s="118">
        <v>237.94069999999999</v>
      </c>
      <c r="E198" s="118">
        <v>116.65</v>
      </c>
      <c r="F198" s="118">
        <v>73.642600000000002</v>
      </c>
      <c r="G198" s="118">
        <v>10.751799999999999</v>
      </c>
      <c r="H198" s="118">
        <v>36</v>
      </c>
      <c r="I198" s="118">
        <v>31.193999999999999</v>
      </c>
      <c r="J198" s="118">
        <v>3.6044999999999998</v>
      </c>
      <c r="K198" s="118"/>
      <c r="L198" s="118">
        <v>5.6867999999999999</v>
      </c>
      <c r="M198" s="118"/>
      <c r="N198" s="118">
        <v>0</v>
      </c>
      <c r="O198" s="118">
        <v>0</v>
      </c>
      <c r="P198" s="118">
        <v>252.297</v>
      </c>
      <c r="Q198" s="120"/>
      <c r="R198" s="119"/>
    </row>
    <row r="199" spans="1:18" x14ac:dyDescent="0.25">
      <c r="A199" s="118" t="s">
        <v>179</v>
      </c>
      <c r="B199" s="118">
        <v>51.016100000000002</v>
      </c>
      <c r="C199" s="118"/>
      <c r="D199" s="118">
        <v>51.016100000000002</v>
      </c>
      <c r="E199" s="118">
        <v>42.67</v>
      </c>
      <c r="F199" s="118">
        <v>15.7895</v>
      </c>
      <c r="G199" s="118">
        <v>6.7201000000000004</v>
      </c>
      <c r="H199" s="118">
        <v>9</v>
      </c>
      <c r="I199" s="118">
        <v>6.6882000000000001</v>
      </c>
      <c r="J199" s="118">
        <v>1.7338</v>
      </c>
      <c r="K199" s="118"/>
      <c r="L199" s="118">
        <v>1.2193000000000001</v>
      </c>
      <c r="M199" s="118"/>
      <c r="N199" s="118">
        <v>0</v>
      </c>
      <c r="O199" s="118">
        <v>0</v>
      </c>
      <c r="P199" s="118">
        <v>59.47</v>
      </c>
      <c r="Q199" s="120"/>
      <c r="R199" s="119"/>
    </row>
    <row r="200" spans="1:18" x14ac:dyDescent="0.25">
      <c r="A200" s="118" t="s">
        <v>180</v>
      </c>
      <c r="B200" s="118">
        <v>247.2466</v>
      </c>
      <c r="C200" s="118"/>
      <c r="D200" s="118">
        <v>247.2466</v>
      </c>
      <c r="E200" s="118">
        <v>76</v>
      </c>
      <c r="F200" s="118">
        <v>76.522800000000004</v>
      </c>
      <c r="G200" s="118"/>
      <c r="H200" s="118">
        <v>24</v>
      </c>
      <c r="I200" s="118">
        <v>32.414000000000001</v>
      </c>
      <c r="J200" s="118"/>
      <c r="K200" s="118"/>
      <c r="L200" s="118">
        <v>5.9092000000000002</v>
      </c>
      <c r="M200" s="118"/>
      <c r="N200" s="118">
        <v>0</v>
      </c>
      <c r="O200" s="118">
        <v>0</v>
      </c>
      <c r="P200" s="118">
        <v>247.2466</v>
      </c>
      <c r="Q200" s="120"/>
      <c r="R200" s="119"/>
    </row>
    <row r="201" spans="1:18" x14ac:dyDescent="0.25">
      <c r="A201" s="118" t="s">
        <v>181</v>
      </c>
      <c r="B201" s="118">
        <v>256.0478</v>
      </c>
      <c r="C201" s="118"/>
      <c r="D201" s="118">
        <v>256.0478</v>
      </c>
      <c r="E201" s="118">
        <v>65</v>
      </c>
      <c r="F201" s="118">
        <v>79.246799999999993</v>
      </c>
      <c r="G201" s="118"/>
      <c r="H201" s="118">
        <v>24</v>
      </c>
      <c r="I201" s="118">
        <v>33.567900000000002</v>
      </c>
      <c r="J201" s="118"/>
      <c r="K201" s="118"/>
      <c r="L201" s="118">
        <v>6.1195000000000004</v>
      </c>
      <c r="M201" s="118"/>
      <c r="N201" s="118">
        <v>0</v>
      </c>
      <c r="O201" s="118">
        <v>0</v>
      </c>
      <c r="P201" s="118">
        <v>256.0478</v>
      </c>
      <c r="Q201" s="120"/>
      <c r="R201" s="119"/>
    </row>
    <row r="202" spans="1:18" x14ac:dyDescent="0.25">
      <c r="A202" s="118" t="s">
        <v>182</v>
      </c>
      <c r="B202" s="118">
        <v>367.63729999999998</v>
      </c>
      <c r="C202" s="118">
        <v>14.7089</v>
      </c>
      <c r="D202" s="118">
        <v>382.34620000000001</v>
      </c>
      <c r="E202" s="118">
        <v>120</v>
      </c>
      <c r="F202" s="118">
        <v>118.3361</v>
      </c>
      <c r="G202" s="118">
        <v>0.41599999999999998</v>
      </c>
      <c r="H202" s="118">
        <v>57</v>
      </c>
      <c r="I202" s="118">
        <v>50.125599999999999</v>
      </c>
      <c r="J202" s="118">
        <v>5.1558000000000002</v>
      </c>
      <c r="K202" s="118"/>
      <c r="L202" s="118">
        <v>9.1380999999999997</v>
      </c>
      <c r="M202" s="118"/>
      <c r="N202" s="118">
        <v>2.3675000000000002</v>
      </c>
      <c r="O202" s="118">
        <v>0</v>
      </c>
      <c r="P202" s="118">
        <v>390.28550000000001</v>
      </c>
      <c r="Q202" s="120"/>
      <c r="R202" s="119"/>
    </row>
    <row r="203" spans="1:18" x14ac:dyDescent="0.25">
      <c r="A203" s="118" t="s">
        <v>183</v>
      </c>
      <c r="B203" s="118">
        <v>580.09849999999994</v>
      </c>
      <c r="C203" s="118">
        <v>10.985200000000001</v>
      </c>
      <c r="D203" s="118">
        <v>591.08370000000002</v>
      </c>
      <c r="E203" s="118">
        <v>282.58999999999997</v>
      </c>
      <c r="F203" s="118">
        <v>182.94040000000001</v>
      </c>
      <c r="G203" s="118">
        <v>24.912400000000002</v>
      </c>
      <c r="H203" s="118">
        <v>71</v>
      </c>
      <c r="I203" s="118">
        <v>77.491100000000003</v>
      </c>
      <c r="J203" s="118"/>
      <c r="K203" s="118">
        <v>3</v>
      </c>
      <c r="L203" s="118">
        <v>14.126899999999999</v>
      </c>
      <c r="M203" s="118"/>
      <c r="N203" s="118">
        <v>0</v>
      </c>
      <c r="O203" s="118">
        <v>0</v>
      </c>
      <c r="P203" s="118">
        <v>615.99609999999996</v>
      </c>
      <c r="Q203" s="120"/>
      <c r="R203" s="119"/>
    </row>
    <row r="204" spans="1:18" x14ac:dyDescent="0.25">
      <c r="A204" s="118" t="s">
        <v>184</v>
      </c>
      <c r="B204" s="118">
        <v>248.79929999999999</v>
      </c>
      <c r="C204" s="118"/>
      <c r="D204" s="118">
        <v>248.79929999999999</v>
      </c>
      <c r="E204" s="118">
        <v>100.24</v>
      </c>
      <c r="F204" s="118">
        <v>77.003399999999999</v>
      </c>
      <c r="G204" s="118">
        <v>5.8091999999999997</v>
      </c>
      <c r="H204" s="118">
        <v>55</v>
      </c>
      <c r="I204" s="118">
        <v>32.617600000000003</v>
      </c>
      <c r="J204" s="118">
        <v>16.786799999999999</v>
      </c>
      <c r="K204" s="118"/>
      <c r="L204" s="118">
        <v>5.9462999999999999</v>
      </c>
      <c r="M204" s="118"/>
      <c r="N204" s="118">
        <v>0</v>
      </c>
      <c r="O204" s="118">
        <v>0</v>
      </c>
      <c r="P204" s="118">
        <v>271.39530000000002</v>
      </c>
      <c r="Q204" s="120"/>
      <c r="R204" s="119"/>
    </row>
    <row r="205" spans="1:18" x14ac:dyDescent="0.25">
      <c r="A205" s="118" t="s">
        <v>526</v>
      </c>
      <c r="B205" s="118">
        <v>262.59989999999999</v>
      </c>
      <c r="C205" s="118">
        <v>13.773899999999999</v>
      </c>
      <c r="D205" s="118">
        <v>207.4957</v>
      </c>
      <c r="E205" s="118">
        <v>129.94</v>
      </c>
      <c r="F205" s="118">
        <v>85.537700000000001</v>
      </c>
      <c r="G205" s="118">
        <v>11.1006</v>
      </c>
      <c r="H205" s="118">
        <v>29</v>
      </c>
      <c r="I205" s="118">
        <v>27.2027</v>
      </c>
      <c r="J205" s="118">
        <v>1.3480000000000001</v>
      </c>
      <c r="K205" s="118">
        <v>1</v>
      </c>
      <c r="L205" s="118">
        <v>4.9591000000000003</v>
      </c>
      <c r="M205" s="118"/>
      <c r="N205" s="118">
        <v>3.7161</v>
      </c>
      <c r="O205" s="118">
        <v>0</v>
      </c>
      <c r="P205" s="118">
        <v>292.5385</v>
      </c>
      <c r="Q205" s="120"/>
      <c r="R205" s="119"/>
    </row>
    <row r="206" spans="1:18" x14ac:dyDescent="0.25">
      <c r="A206" s="118" t="s">
        <v>185</v>
      </c>
      <c r="B206" s="118">
        <v>1113.7692</v>
      </c>
      <c r="C206" s="118">
        <v>41.812100000000001</v>
      </c>
      <c r="D206" s="118">
        <v>1155.5813000000001</v>
      </c>
      <c r="E206" s="118">
        <v>782.86</v>
      </c>
      <c r="F206" s="118">
        <v>357.6524</v>
      </c>
      <c r="G206" s="118">
        <v>106.3019</v>
      </c>
      <c r="H206" s="118">
        <v>185</v>
      </c>
      <c r="I206" s="118">
        <v>151.4967</v>
      </c>
      <c r="J206" s="118">
        <v>25.127500000000001</v>
      </c>
      <c r="K206" s="118">
        <v>11</v>
      </c>
      <c r="L206" s="118">
        <v>27.618400000000001</v>
      </c>
      <c r="M206" s="118"/>
      <c r="N206" s="118">
        <v>0</v>
      </c>
      <c r="O206" s="118">
        <v>0</v>
      </c>
      <c r="P206" s="118">
        <v>1287.0107</v>
      </c>
      <c r="Q206" s="120"/>
      <c r="R206" s="119"/>
    </row>
    <row r="207" spans="1:18" x14ac:dyDescent="0.25">
      <c r="A207" s="118" t="s">
        <v>186</v>
      </c>
      <c r="B207" s="118">
        <v>1098.8294000000001</v>
      </c>
      <c r="C207" s="118">
        <v>39.340699999999998</v>
      </c>
      <c r="D207" s="118">
        <v>1138.1701</v>
      </c>
      <c r="E207" s="118">
        <v>685.08</v>
      </c>
      <c r="F207" s="118">
        <v>352.2636</v>
      </c>
      <c r="G207" s="118">
        <v>83.204099999999997</v>
      </c>
      <c r="H207" s="118">
        <v>152</v>
      </c>
      <c r="I207" s="118">
        <v>149.2141</v>
      </c>
      <c r="J207" s="118">
        <v>2.0893999999999999</v>
      </c>
      <c r="K207" s="118">
        <v>67</v>
      </c>
      <c r="L207" s="118">
        <v>27.202300000000001</v>
      </c>
      <c r="M207" s="118">
        <v>23.878599999999999</v>
      </c>
      <c r="N207" s="118">
        <v>0</v>
      </c>
      <c r="O207" s="118">
        <v>0</v>
      </c>
      <c r="P207" s="118">
        <v>1247.3422</v>
      </c>
      <c r="Q207" s="120"/>
      <c r="R207" s="119"/>
    </row>
    <row r="208" spans="1:18" x14ac:dyDescent="0.25">
      <c r="A208" s="118" t="s">
        <v>527</v>
      </c>
      <c r="B208" s="118">
        <v>437.04509999999999</v>
      </c>
      <c r="C208" s="118">
        <v>16.583400000000001</v>
      </c>
      <c r="D208" s="118">
        <v>342.21859999999998</v>
      </c>
      <c r="E208" s="118">
        <v>275.06</v>
      </c>
      <c r="F208" s="118">
        <v>140.398</v>
      </c>
      <c r="G208" s="118">
        <v>33.665500000000002</v>
      </c>
      <c r="H208" s="118">
        <v>52</v>
      </c>
      <c r="I208" s="118">
        <v>44.864899999999999</v>
      </c>
      <c r="J208" s="118">
        <v>5.3513999999999999</v>
      </c>
      <c r="K208" s="118">
        <v>3</v>
      </c>
      <c r="L208" s="118">
        <v>8.1790000000000003</v>
      </c>
      <c r="M208" s="118"/>
      <c r="N208" s="118">
        <v>6.6478000000000002</v>
      </c>
      <c r="O208" s="118">
        <v>0</v>
      </c>
      <c r="P208" s="118">
        <v>499.29320000000001</v>
      </c>
      <c r="Q208" s="120"/>
      <c r="R208" s="119"/>
    </row>
    <row r="209" spans="1:18" x14ac:dyDescent="0.25">
      <c r="A209" s="118" t="s">
        <v>187</v>
      </c>
      <c r="B209" s="118">
        <v>1908.3344</v>
      </c>
      <c r="C209" s="118">
        <v>124.6759</v>
      </c>
      <c r="D209" s="118">
        <v>2033.0102999999999</v>
      </c>
      <c r="E209" s="118">
        <v>1220.82</v>
      </c>
      <c r="F209" s="118">
        <v>629.21669999999995</v>
      </c>
      <c r="G209" s="118">
        <v>147.9008</v>
      </c>
      <c r="H209" s="118">
        <v>389</v>
      </c>
      <c r="I209" s="118">
        <v>266.52769999999998</v>
      </c>
      <c r="J209" s="118">
        <v>91.854299999999995</v>
      </c>
      <c r="K209" s="118">
        <v>24</v>
      </c>
      <c r="L209" s="118">
        <v>48.588900000000002</v>
      </c>
      <c r="M209" s="118"/>
      <c r="N209" s="118">
        <v>15.9533</v>
      </c>
      <c r="O209" s="118">
        <v>0</v>
      </c>
      <c r="P209" s="118">
        <v>2288.7186999999999</v>
      </c>
      <c r="Q209" s="120"/>
      <c r="R209" s="119"/>
    </row>
    <row r="210" spans="1:18" x14ac:dyDescent="0.25">
      <c r="A210" s="118" t="s">
        <v>528</v>
      </c>
      <c r="B210" s="118">
        <v>314.49759999999998</v>
      </c>
      <c r="C210" s="118"/>
      <c r="D210" s="118">
        <v>207.1294</v>
      </c>
      <c r="E210" s="118">
        <v>145</v>
      </c>
      <c r="F210" s="118">
        <v>97.337000000000003</v>
      </c>
      <c r="G210" s="118">
        <v>11.915699999999999</v>
      </c>
      <c r="H210" s="118">
        <v>34</v>
      </c>
      <c r="I210" s="118">
        <v>27.154699999999998</v>
      </c>
      <c r="J210" s="118">
        <v>5.1340000000000003</v>
      </c>
      <c r="K210" s="118"/>
      <c r="L210" s="118">
        <v>4.9504000000000001</v>
      </c>
      <c r="M210" s="118"/>
      <c r="N210" s="118">
        <v>0</v>
      </c>
      <c r="O210" s="118">
        <v>0</v>
      </c>
      <c r="P210" s="118">
        <v>331.54730000000001</v>
      </c>
      <c r="Q210" s="120"/>
      <c r="R210" s="119"/>
    </row>
    <row r="211" spans="1:18" x14ac:dyDescent="0.25">
      <c r="A211" s="118" t="s">
        <v>529</v>
      </c>
      <c r="B211" s="118">
        <v>210.8434</v>
      </c>
      <c r="C211" s="118">
        <v>7.7321999999999997</v>
      </c>
      <c r="D211" s="118">
        <v>158.81469999999999</v>
      </c>
      <c r="E211" s="118">
        <v>128</v>
      </c>
      <c r="F211" s="118">
        <v>67.649100000000004</v>
      </c>
      <c r="G211" s="118">
        <v>15.0877</v>
      </c>
      <c r="H211" s="118">
        <v>44</v>
      </c>
      <c r="I211" s="118">
        <v>20.820599999999999</v>
      </c>
      <c r="J211" s="118">
        <v>17.384499999999999</v>
      </c>
      <c r="K211" s="118"/>
      <c r="L211" s="118">
        <v>3.7957000000000001</v>
      </c>
      <c r="M211" s="118"/>
      <c r="N211" s="118">
        <v>3.4171</v>
      </c>
      <c r="O211" s="118">
        <v>0</v>
      </c>
      <c r="P211" s="118">
        <v>254.4649</v>
      </c>
      <c r="Q211" s="120"/>
      <c r="R211" s="119"/>
    </row>
    <row r="212" spans="1:18" x14ac:dyDescent="0.25">
      <c r="A212" s="118" t="s">
        <v>530</v>
      </c>
      <c r="B212" s="118">
        <v>630.37120000000004</v>
      </c>
      <c r="C212" s="118">
        <v>16.742100000000001</v>
      </c>
      <c r="D212" s="118">
        <v>474.00459999999998</v>
      </c>
      <c r="E212" s="118">
        <v>306</v>
      </c>
      <c r="F212" s="118">
        <v>200.2816</v>
      </c>
      <c r="G212" s="118">
        <v>26.429600000000001</v>
      </c>
      <c r="H212" s="118">
        <v>72</v>
      </c>
      <c r="I212" s="118">
        <v>62.142000000000003</v>
      </c>
      <c r="J212" s="118">
        <v>7.3935000000000004</v>
      </c>
      <c r="K212" s="118">
        <v>16</v>
      </c>
      <c r="L212" s="118">
        <v>11.3287</v>
      </c>
      <c r="M212" s="118">
        <v>2.8028</v>
      </c>
      <c r="N212" s="118">
        <v>0</v>
      </c>
      <c r="O212" s="118">
        <v>0</v>
      </c>
      <c r="P212" s="118">
        <v>683.73919999999998</v>
      </c>
      <c r="Q212" s="120"/>
      <c r="R212" s="119"/>
    </row>
    <row r="213" spans="1:18" x14ac:dyDescent="0.25">
      <c r="A213" s="118" t="s">
        <v>188</v>
      </c>
      <c r="B213" s="118">
        <v>277.85120000000001</v>
      </c>
      <c r="C213" s="118"/>
      <c r="D213" s="118">
        <v>277.85120000000001</v>
      </c>
      <c r="E213" s="118">
        <v>205</v>
      </c>
      <c r="F213" s="118">
        <v>85.994900000000001</v>
      </c>
      <c r="G213" s="118">
        <v>29.751300000000001</v>
      </c>
      <c r="H213" s="118">
        <v>60</v>
      </c>
      <c r="I213" s="118">
        <v>36.426299999999998</v>
      </c>
      <c r="J213" s="118">
        <v>17.680299999999999</v>
      </c>
      <c r="K213" s="118"/>
      <c r="L213" s="118">
        <v>6.6406000000000001</v>
      </c>
      <c r="M213" s="118"/>
      <c r="N213" s="118">
        <v>0</v>
      </c>
      <c r="O213" s="118">
        <v>0</v>
      </c>
      <c r="P213" s="118">
        <v>325.28280000000001</v>
      </c>
      <c r="Q213" s="120"/>
      <c r="R213" s="119"/>
    </row>
    <row r="214" spans="1:18" x14ac:dyDescent="0.25">
      <c r="A214" s="118" t="s">
        <v>189</v>
      </c>
      <c r="B214" s="118">
        <v>850.76369999999997</v>
      </c>
      <c r="C214" s="118">
        <v>36.752800000000001</v>
      </c>
      <c r="D214" s="118">
        <v>887.51649999999995</v>
      </c>
      <c r="E214" s="118">
        <v>529.13</v>
      </c>
      <c r="F214" s="118">
        <v>274.68639999999999</v>
      </c>
      <c r="G214" s="118">
        <v>63.610900000000001</v>
      </c>
      <c r="H214" s="118">
        <v>147</v>
      </c>
      <c r="I214" s="118">
        <v>116.35339999999999</v>
      </c>
      <c r="J214" s="118">
        <v>22.9849</v>
      </c>
      <c r="K214" s="118">
        <v>1</v>
      </c>
      <c r="L214" s="118">
        <v>21.211600000000001</v>
      </c>
      <c r="M214" s="118"/>
      <c r="N214" s="118">
        <v>15.762499999999999</v>
      </c>
      <c r="O214" s="118">
        <v>0</v>
      </c>
      <c r="P214" s="118">
        <v>989.87480000000005</v>
      </c>
      <c r="Q214" s="120"/>
      <c r="R214" s="119"/>
    </row>
    <row r="215" spans="1:18" x14ac:dyDescent="0.25">
      <c r="A215" s="118" t="s">
        <v>531</v>
      </c>
      <c r="B215" s="118">
        <v>130.98609999999999</v>
      </c>
      <c r="C215" s="118">
        <v>5.0335999999999999</v>
      </c>
      <c r="D215" s="118">
        <v>88.524000000000001</v>
      </c>
      <c r="E215" s="118">
        <v>83</v>
      </c>
      <c r="F215" s="118">
        <v>42.098100000000002</v>
      </c>
      <c r="G215" s="118">
        <v>10.2255</v>
      </c>
      <c r="H215" s="118">
        <v>18</v>
      </c>
      <c r="I215" s="118">
        <v>11.605499999999999</v>
      </c>
      <c r="J215" s="118">
        <v>4.7958999999999996</v>
      </c>
      <c r="K215" s="118"/>
      <c r="L215" s="118">
        <v>2.1156999999999999</v>
      </c>
      <c r="M215" s="118"/>
      <c r="N215" s="118">
        <v>0</v>
      </c>
      <c r="O215" s="118">
        <v>0</v>
      </c>
      <c r="P215" s="118">
        <v>151.0411</v>
      </c>
      <c r="Q215" s="120"/>
      <c r="R215" s="119"/>
    </row>
    <row r="216" spans="1:18" x14ac:dyDescent="0.25">
      <c r="A216" s="118" t="s">
        <v>190</v>
      </c>
      <c r="B216" s="118">
        <v>313.71769999999998</v>
      </c>
      <c r="C216" s="118"/>
      <c r="D216" s="118">
        <v>313.71769999999998</v>
      </c>
      <c r="E216" s="118">
        <v>210</v>
      </c>
      <c r="F216" s="118">
        <v>97.095600000000005</v>
      </c>
      <c r="G216" s="118">
        <v>28.226099999999999</v>
      </c>
      <c r="H216" s="118">
        <v>56</v>
      </c>
      <c r="I216" s="118">
        <v>41.128399999999999</v>
      </c>
      <c r="J216" s="118">
        <v>11.153700000000001</v>
      </c>
      <c r="K216" s="118"/>
      <c r="L216" s="118">
        <v>7.4978999999999996</v>
      </c>
      <c r="M216" s="118"/>
      <c r="N216" s="118">
        <v>0</v>
      </c>
      <c r="O216" s="118">
        <v>0</v>
      </c>
      <c r="P216" s="118">
        <v>353.09750000000003</v>
      </c>
      <c r="Q216" s="120"/>
      <c r="R216" s="119"/>
    </row>
    <row r="217" spans="1:18" x14ac:dyDescent="0.25">
      <c r="A217" s="118" t="s">
        <v>191</v>
      </c>
      <c r="B217" s="118">
        <v>4112.7807000000003</v>
      </c>
      <c r="C217" s="118">
        <v>147.87819999999999</v>
      </c>
      <c r="D217" s="118">
        <v>4260.6589000000004</v>
      </c>
      <c r="E217" s="118">
        <v>2329.69</v>
      </c>
      <c r="F217" s="118">
        <v>1318.6739</v>
      </c>
      <c r="G217" s="118">
        <v>252.75399999999999</v>
      </c>
      <c r="H217" s="118">
        <v>610</v>
      </c>
      <c r="I217" s="118">
        <v>558.57240000000002</v>
      </c>
      <c r="J217" s="118">
        <v>38.570700000000002</v>
      </c>
      <c r="K217" s="118">
        <v>65</v>
      </c>
      <c r="L217" s="118">
        <v>101.8297</v>
      </c>
      <c r="M217" s="118"/>
      <c r="N217" s="118">
        <v>0</v>
      </c>
      <c r="O217" s="118">
        <v>0</v>
      </c>
      <c r="P217" s="118">
        <v>4551.9835999999996</v>
      </c>
      <c r="Q217" s="120"/>
      <c r="R217" s="119"/>
    </row>
    <row r="218" spans="1:18" x14ac:dyDescent="0.25">
      <c r="A218" s="118" t="s">
        <v>192</v>
      </c>
      <c r="B218" s="118">
        <v>13359.9092</v>
      </c>
      <c r="C218" s="118">
        <v>299.4665</v>
      </c>
      <c r="D218" s="118">
        <v>13659.375700000001</v>
      </c>
      <c r="E218" s="118">
        <v>3876.21</v>
      </c>
      <c r="F218" s="118">
        <v>4227.5767999999998</v>
      </c>
      <c r="G218" s="118"/>
      <c r="H218" s="118">
        <v>1637</v>
      </c>
      <c r="I218" s="118">
        <v>1790.7442000000001</v>
      </c>
      <c r="J218" s="118"/>
      <c r="K218" s="118">
        <v>120</v>
      </c>
      <c r="L218" s="118">
        <v>326.45909999999998</v>
      </c>
      <c r="M218" s="118"/>
      <c r="N218" s="118">
        <v>0</v>
      </c>
      <c r="O218" s="118">
        <v>0</v>
      </c>
      <c r="P218" s="118">
        <v>13659.375700000001</v>
      </c>
      <c r="Q218" s="120"/>
      <c r="R218" s="119"/>
    </row>
    <row r="219" spans="1:18" x14ac:dyDescent="0.25">
      <c r="A219" s="118" t="s">
        <v>193</v>
      </c>
      <c r="B219" s="118">
        <v>4052.0927000000001</v>
      </c>
      <c r="C219" s="118">
        <v>116.2637</v>
      </c>
      <c r="D219" s="118">
        <v>4168.3563999999997</v>
      </c>
      <c r="E219" s="118">
        <v>978.62</v>
      </c>
      <c r="F219" s="118">
        <v>1290.1062999999999</v>
      </c>
      <c r="G219" s="118"/>
      <c r="H219" s="118">
        <v>546</v>
      </c>
      <c r="I219" s="118">
        <v>546.47149999999999</v>
      </c>
      <c r="J219" s="118"/>
      <c r="K219" s="118">
        <v>40</v>
      </c>
      <c r="L219" s="118">
        <v>99.623699999999999</v>
      </c>
      <c r="M219" s="118"/>
      <c r="N219" s="118">
        <v>0</v>
      </c>
      <c r="O219" s="118">
        <v>0</v>
      </c>
      <c r="P219" s="118">
        <v>4168.3563999999997</v>
      </c>
      <c r="Q219" s="120"/>
      <c r="R219" s="119"/>
    </row>
    <row r="220" spans="1:18" x14ac:dyDescent="0.25">
      <c r="A220" s="118" t="s">
        <v>194</v>
      </c>
      <c r="B220" s="118">
        <v>1756.3655000000001</v>
      </c>
      <c r="C220" s="118">
        <v>29.072399999999998</v>
      </c>
      <c r="D220" s="118">
        <v>1785.4378999999999</v>
      </c>
      <c r="E220" s="118">
        <v>577.22</v>
      </c>
      <c r="F220" s="118">
        <v>552.59299999999996</v>
      </c>
      <c r="G220" s="118">
        <v>6.1566999999999998</v>
      </c>
      <c r="H220" s="118">
        <v>248</v>
      </c>
      <c r="I220" s="118">
        <v>234.07089999999999</v>
      </c>
      <c r="J220" s="118">
        <v>10.4468</v>
      </c>
      <c r="K220" s="118">
        <v>12</v>
      </c>
      <c r="L220" s="118">
        <v>42.671999999999997</v>
      </c>
      <c r="M220" s="118"/>
      <c r="N220" s="118">
        <v>0</v>
      </c>
      <c r="O220" s="118">
        <v>0</v>
      </c>
      <c r="P220" s="118">
        <v>1802.0414000000001</v>
      </c>
      <c r="Q220" s="120"/>
      <c r="R220" s="119"/>
    </row>
    <row r="221" spans="1:18" x14ac:dyDescent="0.25">
      <c r="A221" s="118" t="s">
        <v>195</v>
      </c>
      <c r="B221" s="118">
        <v>16168.0461</v>
      </c>
      <c r="C221" s="118">
        <v>350.50360000000001</v>
      </c>
      <c r="D221" s="118">
        <v>16518.5497</v>
      </c>
      <c r="E221" s="118">
        <v>3432.57</v>
      </c>
      <c r="F221" s="118">
        <v>5112.4911000000002</v>
      </c>
      <c r="G221" s="118"/>
      <c r="H221" s="118">
        <v>1733</v>
      </c>
      <c r="I221" s="118">
        <v>2165.5819000000001</v>
      </c>
      <c r="J221" s="118"/>
      <c r="K221" s="118">
        <v>324</v>
      </c>
      <c r="L221" s="118">
        <v>394.79329999999999</v>
      </c>
      <c r="M221" s="118"/>
      <c r="N221" s="118">
        <v>0</v>
      </c>
      <c r="O221" s="118">
        <v>0</v>
      </c>
      <c r="P221" s="118">
        <v>16518.5497</v>
      </c>
      <c r="Q221" s="120"/>
      <c r="R221" s="119"/>
    </row>
    <row r="222" spans="1:18" x14ac:dyDescent="0.25">
      <c r="A222" s="118" t="s">
        <v>196</v>
      </c>
      <c r="B222" s="118">
        <v>4123.6166000000003</v>
      </c>
      <c r="C222" s="118">
        <v>9.4917999999999996</v>
      </c>
      <c r="D222" s="118">
        <v>4133.1084000000001</v>
      </c>
      <c r="E222" s="118">
        <v>3822.58</v>
      </c>
      <c r="F222" s="118">
        <v>1279.1969999999999</v>
      </c>
      <c r="G222" s="118">
        <v>635.84569999999997</v>
      </c>
      <c r="H222" s="118">
        <v>715</v>
      </c>
      <c r="I222" s="118">
        <v>541.85050000000001</v>
      </c>
      <c r="J222" s="118">
        <v>129.8621</v>
      </c>
      <c r="K222" s="118">
        <v>434</v>
      </c>
      <c r="L222" s="118">
        <v>98.781300000000002</v>
      </c>
      <c r="M222" s="118">
        <v>201.13120000000001</v>
      </c>
      <c r="N222" s="118">
        <v>147.7089</v>
      </c>
      <c r="O222" s="118">
        <v>0</v>
      </c>
      <c r="P222" s="118">
        <v>5247.6562999999996</v>
      </c>
      <c r="Q222" s="120"/>
      <c r="R222" s="119"/>
    </row>
    <row r="223" spans="1:18" x14ac:dyDescent="0.25">
      <c r="A223" s="118" t="s">
        <v>197</v>
      </c>
      <c r="B223" s="118">
        <v>6781.701</v>
      </c>
      <c r="C223" s="118">
        <v>339.29880000000003</v>
      </c>
      <c r="D223" s="118">
        <v>7120.9997999999996</v>
      </c>
      <c r="E223" s="118">
        <v>4694.2299999999996</v>
      </c>
      <c r="F223" s="118">
        <v>2203.9494</v>
      </c>
      <c r="G223" s="118">
        <v>622.57010000000002</v>
      </c>
      <c r="H223" s="118">
        <v>1249</v>
      </c>
      <c r="I223" s="118">
        <v>933.56309999999996</v>
      </c>
      <c r="J223" s="118">
        <v>236.57769999999999</v>
      </c>
      <c r="K223" s="118">
        <v>467</v>
      </c>
      <c r="L223" s="118">
        <v>170.1919</v>
      </c>
      <c r="M223" s="118">
        <v>178.0849</v>
      </c>
      <c r="N223" s="118">
        <v>106.4098</v>
      </c>
      <c r="O223" s="118">
        <v>0</v>
      </c>
      <c r="P223" s="118">
        <v>8264.6422999999995</v>
      </c>
      <c r="Q223" s="120"/>
      <c r="R223" s="119"/>
    </row>
    <row r="224" spans="1:18" x14ac:dyDescent="0.25">
      <c r="A224" s="118" t="s">
        <v>198</v>
      </c>
      <c r="B224" s="118">
        <v>3032.7993999999999</v>
      </c>
      <c r="C224" s="118">
        <v>52.547800000000002</v>
      </c>
      <c r="D224" s="118">
        <v>3085.3472000000002</v>
      </c>
      <c r="E224" s="118">
        <v>2392</v>
      </c>
      <c r="F224" s="118">
        <v>954.91499999999996</v>
      </c>
      <c r="G224" s="118">
        <v>359.2713</v>
      </c>
      <c r="H224" s="118">
        <v>442</v>
      </c>
      <c r="I224" s="118">
        <v>404.48899999999998</v>
      </c>
      <c r="J224" s="118">
        <v>28.133199999999999</v>
      </c>
      <c r="K224" s="118">
        <v>510</v>
      </c>
      <c r="L224" s="118">
        <v>73.739800000000002</v>
      </c>
      <c r="M224" s="118">
        <v>261.7561</v>
      </c>
      <c r="N224" s="118">
        <v>0</v>
      </c>
      <c r="O224" s="118">
        <v>0</v>
      </c>
      <c r="P224" s="118">
        <v>3734.5077999999999</v>
      </c>
      <c r="Q224" s="120"/>
      <c r="R224" s="119"/>
    </row>
    <row r="225" spans="1:18" x14ac:dyDescent="0.25">
      <c r="A225" s="118" t="s">
        <v>199</v>
      </c>
      <c r="B225" s="118">
        <v>619.51930000000004</v>
      </c>
      <c r="C225" s="118">
        <v>14.138299999999999</v>
      </c>
      <c r="D225" s="118">
        <v>633.6576</v>
      </c>
      <c r="E225" s="118">
        <v>74.25</v>
      </c>
      <c r="F225" s="118">
        <v>196.11699999999999</v>
      </c>
      <c r="G225" s="118"/>
      <c r="H225" s="118">
        <v>55</v>
      </c>
      <c r="I225" s="118">
        <v>83.072500000000005</v>
      </c>
      <c r="J225" s="118"/>
      <c r="K225" s="118"/>
      <c r="L225" s="118">
        <v>15.144399999999999</v>
      </c>
      <c r="M225" s="118"/>
      <c r="N225" s="118">
        <v>0</v>
      </c>
      <c r="O225" s="118">
        <v>0</v>
      </c>
      <c r="P225" s="118">
        <v>633.6576</v>
      </c>
      <c r="Q225" s="120"/>
      <c r="R225" s="119"/>
    </row>
    <row r="226" spans="1:18" x14ac:dyDescent="0.25">
      <c r="A226" s="118" t="s">
        <v>200</v>
      </c>
      <c r="B226" s="118">
        <v>12199.7004</v>
      </c>
      <c r="C226" s="118">
        <v>330.10469999999998</v>
      </c>
      <c r="D226" s="118">
        <v>12529.8051</v>
      </c>
      <c r="E226" s="118">
        <v>9343.94</v>
      </c>
      <c r="F226" s="118">
        <v>3877.9747000000002</v>
      </c>
      <c r="G226" s="118">
        <v>1366.4912999999999</v>
      </c>
      <c r="H226" s="118">
        <v>1480</v>
      </c>
      <c r="I226" s="118">
        <v>1642.6574000000001</v>
      </c>
      <c r="J226" s="118"/>
      <c r="K226" s="118">
        <v>1014</v>
      </c>
      <c r="L226" s="118">
        <v>299.46230000000003</v>
      </c>
      <c r="M226" s="118">
        <v>428.7226</v>
      </c>
      <c r="N226" s="118">
        <v>125.2637</v>
      </c>
      <c r="O226" s="118">
        <v>0</v>
      </c>
      <c r="P226" s="118">
        <v>14450.2827</v>
      </c>
      <c r="Q226" s="120"/>
      <c r="R226" s="119"/>
    </row>
    <row r="227" spans="1:18" x14ac:dyDescent="0.25">
      <c r="A227" s="118" t="s">
        <v>201</v>
      </c>
      <c r="B227" s="118">
        <v>11342.1297</v>
      </c>
      <c r="C227" s="118">
        <v>321.05939999999998</v>
      </c>
      <c r="D227" s="118">
        <v>11663.1891</v>
      </c>
      <c r="E227" s="118">
        <v>13641.27</v>
      </c>
      <c r="F227" s="118">
        <v>3609.7570000000001</v>
      </c>
      <c r="G227" s="118">
        <v>2507.8782000000001</v>
      </c>
      <c r="H227" s="118">
        <v>1561</v>
      </c>
      <c r="I227" s="118">
        <v>1529.0441000000001</v>
      </c>
      <c r="J227" s="118">
        <v>23.966899999999999</v>
      </c>
      <c r="K227" s="118">
        <v>3080</v>
      </c>
      <c r="L227" s="118">
        <v>278.75020000000001</v>
      </c>
      <c r="M227" s="118">
        <v>1680.7499</v>
      </c>
      <c r="N227" s="118">
        <v>182.4324</v>
      </c>
      <c r="O227" s="118">
        <v>0</v>
      </c>
      <c r="P227" s="118">
        <v>16058.2165</v>
      </c>
      <c r="Q227" s="120"/>
      <c r="R227" s="119"/>
    </row>
    <row r="228" spans="1:18" x14ac:dyDescent="0.25">
      <c r="A228" s="118" t="s">
        <v>202</v>
      </c>
      <c r="B228" s="118">
        <v>2107.1053999999999</v>
      </c>
      <c r="C228" s="118">
        <v>22.084900000000001</v>
      </c>
      <c r="D228" s="118">
        <v>2129.1903000000002</v>
      </c>
      <c r="E228" s="118">
        <v>1675.24</v>
      </c>
      <c r="F228" s="118">
        <v>658.98440000000005</v>
      </c>
      <c r="G228" s="118">
        <v>254.06389999999999</v>
      </c>
      <c r="H228" s="118">
        <v>322</v>
      </c>
      <c r="I228" s="118">
        <v>279.13679999999999</v>
      </c>
      <c r="J228" s="118">
        <v>32.147399999999998</v>
      </c>
      <c r="K228" s="118">
        <v>136</v>
      </c>
      <c r="L228" s="118">
        <v>50.887599999999999</v>
      </c>
      <c r="M228" s="118">
        <v>51.067399999999999</v>
      </c>
      <c r="N228" s="118">
        <v>0</v>
      </c>
      <c r="O228" s="118">
        <v>0</v>
      </c>
      <c r="P228" s="118">
        <v>2466.4690000000001</v>
      </c>
      <c r="Q228" s="120"/>
      <c r="R228" s="119"/>
    </row>
    <row r="229" spans="1:18" x14ac:dyDescent="0.25">
      <c r="A229" s="118" t="s">
        <v>203</v>
      </c>
      <c r="B229" s="120">
        <v>994.66189999999995</v>
      </c>
      <c r="C229" s="118">
        <v>65.718400000000003</v>
      </c>
      <c r="D229" s="120">
        <v>1060.3803</v>
      </c>
      <c r="E229" s="118">
        <v>719.73</v>
      </c>
      <c r="F229" s="118">
        <v>328.18770000000001</v>
      </c>
      <c r="G229" s="118">
        <v>97.885599999999997</v>
      </c>
      <c r="H229" s="118">
        <v>44</v>
      </c>
      <c r="I229" s="118">
        <v>139.01589999999999</v>
      </c>
      <c r="J229" s="118"/>
      <c r="K229" s="118">
        <v>10</v>
      </c>
      <c r="L229" s="118">
        <v>25.3431</v>
      </c>
      <c r="M229" s="118"/>
      <c r="N229" s="118">
        <v>19.5138</v>
      </c>
      <c r="O229" s="118">
        <v>0</v>
      </c>
      <c r="P229" s="120">
        <v>1177.7797</v>
      </c>
      <c r="Q229" s="120"/>
      <c r="R229" s="119"/>
    </row>
    <row r="230" spans="1:18" x14ac:dyDescent="0.25">
      <c r="A230" s="118" t="s">
        <v>204</v>
      </c>
      <c r="B230" s="120">
        <v>1312.9617000000001</v>
      </c>
      <c r="C230" s="118">
        <v>80.62</v>
      </c>
      <c r="D230" s="120">
        <v>1393.5817</v>
      </c>
      <c r="E230" s="120">
        <v>1391</v>
      </c>
      <c r="F230" s="118">
        <v>431.31349999999998</v>
      </c>
      <c r="G230" s="118">
        <v>239.92160000000001</v>
      </c>
      <c r="H230" s="118">
        <v>114</v>
      </c>
      <c r="I230" s="118">
        <v>182.6986</v>
      </c>
      <c r="J230" s="118"/>
      <c r="K230" s="115">
        <v>1025</v>
      </c>
      <c r="L230" s="118">
        <v>33.306600000000003</v>
      </c>
      <c r="M230" s="118">
        <v>595.01599999999996</v>
      </c>
      <c r="N230" s="118">
        <v>48.620199999999997</v>
      </c>
      <c r="O230" s="118">
        <v>0</v>
      </c>
      <c r="P230" s="120">
        <v>2277.1395000000002</v>
      </c>
      <c r="Q230" s="120"/>
      <c r="R230" s="119"/>
    </row>
    <row r="231" spans="1:18" x14ac:dyDescent="0.25">
      <c r="A231" s="118" t="s">
        <v>205</v>
      </c>
      <c r="B231" s="118">
        <v>712.9787</v>
      </c>
      <c r="C231" s="118">
        <v>5.0910000000000002</v>
      </c>
      <c r="D231" s="118">
        <v>718.06970000000001</v>
      </c>
      <c r="E231" s="118">
        <v>688.88</v>
      </c>
      <c r="F231" s="118">
        <v>222.24260000000001</v>
      </c>
      <c r="G231" s="118">
        <v>116.65940000000001</v>
      </c>
      <c r="H231" s="118">
        <v>104</v>
      </c>
      <c r="I231" s="118">
        <v>94.138900000000007</v>
      </c>
      <c r="J231" s="118">
        <v>7.3958000000000004</v>
      </c>
      <c r="K231" s="118">
        <v>9</v>
      </c>
      <c r="L231" s="118">
        <v>17.161899999999999</v>
      </c>
      <c r="M231" s="118"/>
      <c r="N231" s="118">
        <v>22.8155</v>
      </c>
      <c r="O231" s="118">
        <v>0</v>
      </c>
      <c r="P231" s="118">
        <v>864.94039999999995</v>
      </c>
      <c r="Q231" s="120"/>
      <c r="R231" s="119"/>
    </row>
    <row r="232" spans="1:18" x14ac:dyDescent="0.25">
      <c r="A232" s="118" t="s">
        <v>206</v>
      </c>
      <c r="B232" s="118">
        <v>188.58709999999999</v>
      </c>
      <c r="C232" s="118">
        <v>33.700499999999998</v>
      </c>
      <c r="D232" s="118">
        <v>222.2876</v>
      </c>
      <c r="E232" s="118">
        <v>185.36</v>
      </c>
      <c r="F232" s="118">
        <v>68.798000000000002</v>
      </c>
      <c r="G232" s="118">
        <v>29.140499999999999</v>
      </c>
      <c r="H232" s="118">
        <v>26</v>
      </c>
      <c r="I232" s="118">
        <v>29.1419</v>
      </c>
      <c r="J232" s="118"/>
      <c r="K232" s="118"/>
      <c r="L232" s="118">
        <v>5.3127000000000004</v>
      </c>
      <c r="M232" s="118"/>
      <c r="N232" s="118">
        <v>4.7229999999999999</v>
      </c>
      <c r="O232" s="118">
        <v>0</v>
      </c>
      <c r="P232" s="118">
        <v>256.15109999999999</v>
      </c>
      <c r="Q232" s="120"/>
      <c r="R232" s="119"/>
    </row>
    <row r="233" spans="1:18" x14ac:dyDescent="0.25">
      <c r="A233" s="118" t="s">
        <v>207</v>
      </c>
      <c r="B233" s="118">
        <v>387.50299999999999</v>
      </c>
      <c r="C233" s="118">
        <v>19.075099999999999</v>
      </c>
      <c r="D233" s="118">
        <v>406.57810000000001</v>
      </c>
      <c r="E233" s="118">
        <v>344</v>
      </c>
      <c r="F233" s="118">
        <v>125.8359</v>
      </c>
      <c r="G233" s="118">
        <v>54.540999999999997</v>
      </c>
      <c r="H233" s="118">
        <v>37</v>
      </c>
      <c r="I233" s="118">
        <v>53.302399999999999</v>
      </c>
      <c r="J233" s="118"/>
      <c r="K233" s="118">
        <v>118</v>
      </c>
      <c r="L233" s="118">
        <v>9.7172000000000001</v>
      </c>
      <c r="M233" s="118">
        <v>64.969700000000003</v>
      </c>
      <c r="N233" s="118">
        <v>10.8428</v>
      </c>
      <c r="O233" s="118">
        <v>0</v>
      </c>
      <c r="P233" s="118">
        <v>536.9316</v>
      </c>
      <c r="Q233" s="120"/>
      <c r="R233" s="119"/>
    </row>
    <row r="234" spans="1:18" x14ac:dyDescent="0.25">
      <c r="A234" s="118" t="s">
        <v>208</v>
      </c>
      <c r="B234" s="118">
        <v>295.14760000000001</v>
      </c>
      <c r="C234" s="118">
        <v>15.2713</v>
      </c>
      <c r="D234" s="118">
        <v>310.41890000000001</v>
      </c>
      <c r="E234" s="118">
        <v>333</v>
      </c>
      <c r="F234" s="118">
        <v>96.074600000000004</v>
      </c>
      <c r="G234" s="118">
        <v>59.231299999999997</v>
      </c>
      <c r="H234" s="118">
        <v>34</v>
      </c>
      <c r="I234" s="118">
        <v>40.695900000000002</v>
      </c>
      <c r="J234" s="118"/>
      <c r="K234" s="118">
        <v>9</v>
      </c>
      <c r="L234" s="118">
        <v>7.4189999999999996</v>
      </c>
      <c r="M234" s="118">
        <v>0.9486</v>
      </c>
      <c r="N234" s="118">
        <v>11.0589</v>
      </c>
      <c r="O234" s="118">
        <v>0</v>
      </c>
      <c r="P234" s="118">
        <v>381.65769999999998</v>
      </c>
      <c r="Q234" s="120"/>
      <c r="R234" s="119"/>
    </row>
    <row r="235" spans="1:18" x14ac:dyDescent="0.25">
      <c r="A235" s="118" t="s">
        <v>210</v>
      </c>
      <c r="B235" s="118">
        <v>573.84280000000001</v>
      </c>
      <c r="C235" s="118">
        <v>21.357299999999999</v>
      </c>
      <c r="D235" s="118">
        <v>595.20010000000002</v>
      </c>
      <c r="E235" s="118">
        <v>552.51</v>
      </c>
      <c r="F235" s="118">
        <v>184.21440000000001</v>
      </c>
      <c r="G235" s="118">
        <v>92.073899999999995</v>
      </c>
      <c r="H235" s="118">
        <v>56</v>
      </c>
      <c r="I235" s="118">
        <v>78.030699999999996</v>
      </c>
      <c r="J235" s="118"/>
      <c r="K235" s="118">
        <v>382</v>
      </c>
      <c r="L235" s="118">
        <v>14.225300000000001</v>
      </c>
      <c r="M235" s="118">
        <v>220.66480000000001</v>
      </c>
      <c r="N235" s="118">
        <v>10.757400000000001</v>
      </c>
      <c r="O235" s="118">
        <v>0</v>
      </c>
      <c r="P235" s="118">
        <v>918.69619999999998</v>
      </c>
      <c r="Q235" s="120"/>
      <c r="R235" s="119"/>
    </row>
    <row r="236" spans="1:18" x14ac:dyDescent="0.25">
      <c r="A236" s="118" t="s">
        <v>211</v>
      </c>
      <c r="B236" s="118">
        <v>108.8205</v>
      </c>
      <c r="C236" s="118">
        <v>17.799399999999999</v>
      </c>
      <c r="D236" s="118">
        <v>126.6199</v>
      </c>
      <c r="E236" s="118">
        <v>111.43</v>
      </c>
      <c r="F236" s="118">
        <v>39.188899999999997</v>
      </c>
      <c r="G236" s="118">
        <v>18.060300000000002</v>
      </c>
      <c r="H236" s="118">
        <v>14</v>
      </c>
      <c r="I236" s="118">
        <v>16.599900000000002</v>
      </c>
      <c r="J236" s="118"/>
      <c r="K236" s="118">
        <v>19</v>
      </c>
      <c r="L236" s="118">
        <v>3.0261999999999998</v>
      </c>
      <c r="M236" s="118">
        <v>9.5843000000000007</v>
      </c>
      <c r="N236" s="118">
        <v>2</v>
      </c>
      <c r="O236" s="118">
        <v>0</v>
      </c>
      <c r="P236" s="118">
        <v>156.2645</v>
      </c>
      <c r="Q236" s="120"/>
      <c r="R236" s="119"/>
    </row>
    <row r="237" spans="1:18" x14ac:dyDescent="0.25">
      <c r="A237" s="118" t="s">
        <v>212</v>
      </c>
      <c r="B237" s="120">
        <v>1198.8275000000001</v>
      </c>
      <c r="C237" s="118">
        <v>102.1707</v>
      </c>
      <c r="D237" s="120">
        <v>1300.9982</v>
      </c>
      <c r="E237" s="118">
        <v>306</v>
      </c>
      <c r="F237" s="118">
        <v>402.65890000000002</v>
      </c>
      <c r="G237" s="118"/>
      <c r="H237" s="118">
        <v>96</v>
      </c>
      <c r="I237" s="118">
        <v>170.5609</v>
      </c>
      <c r="J237" s="118"/>
      <c r="K237" s="118">
        <v>39</v>
      </c>
      <c r="L237" s="118">
        <v>31.093900000000001</v>
      </c>
      <c r="M237" s="118">
        <v>4.7436999999999996</v>
      </c>
      <c r="N237" s="118">
        <v>5.4969999999999999</v>
      </c>
      <c r="O237" s="118">
        <v>0</v>
      </c>
      <c r="P237" s="120">
        <v>1311.2389000000001</v>
      </c>
      <c r="Q237" s="120"/>
      <c r="R237" s="119"/>
    </row>
    <row r="238" spans="1:18" x14ac:dyDescent="0.25">
      <c r="A238" s="118" t="s">
        <v>213</v>
      </c>
      <c r="B238" s="118">
        <v>366.84070000000003</v>
      </c>
      <c r="C238" s="118"/>
      <c r="D238" s="118">
        <v>366.84070000000003</v>
      </c>
      <c r="E238" s="118">
        <v>319</v>
      </c>
      <c r="F238" s="118">
        <v>113.5372</v>
      </c>
      <c r="G238" s="118">
        <v>51.365699999999997</v>
      </c>
      <c r="H238" s="118">
        <v>29</v>
      </c>
      <c r="I238" s="118">
        <v>48.092799999999997</v>
      </c>
      <c r="J238" s="118"/>
      <c r="K238" s="118">
        <v>241</v>
      </c>
      <c r="L238" s="118">
        <v>8.7675000000000001</v>
      </c>
      <c r="M238" s="118">
        <v>139.33949999999999</v>
      </c>
      <c r="N238" s="118">
        <v>0</v>
      </c>
      <c r="O238" s="118">
        <v>0</v>
      </c>
      <c r="P238" s="118">
        <v>557.54589999999996</v>
      </c>
      <c r="Q238" s="120"/>
      <c r="R238" s="119"/>
    </row>
    <row r="239" spans="1:18" x14ac:dyDescent="0.25">
      <c r="A239" s="118" t="s">
        <v>214</v>
      </c>
      <c r="B239" s="118">
        <v>633.27099999999996</v>
      </c>
      <c r="C239" s="118">
        <v>31.409099999999999</v>
      </c>
      <c r="D239" s="118">
        <v>664.68010000000004</v>
      </c>
      <c r="E239" s="118">
        <v>633.04999999999995</v>
      </c>
      <c r="F239" s="118">
        <v>205.71850000000001</v>
      </c>
      <c r="G239" s="118">
        <v>106.8329</v>
      </c>
      <c r="H239" s="118">
        <v>136</v>
      </c>
      <c r="I239" s="118">
        <v>87.139600000000002</v>
      </c>
      <c r="J239" s="118">
        <v>36.645299999999999</v>
      </c>
      <c r="K239" s="118">
        <v>29</v>
      </c>
      <c r="L239" s="118">
        <v>15.885899999999999</v>
      </c>
      <c r="M239" s="118">
        <v>7.8685</v>
      </c>
      <c r="N239" s="118">
        <v>20.564499999999999</v>
      </c>
      <c r="O239" s="118">
        <v>0</v>
      </c>
      <c r="P239" s="118">
        <v>836.59130000000005</v>
      </c>
      <c r="Q239" s="120"/>
      <c r="R239" s="119"/>
    </row>
    <row r="240" spans="1:18" x14ac:dyDescent="0.25">
      <c r="A240" s="118" t="s">
        <v>215</v>
      </c>
      <c r="B240" s="118">
        <v>656.58410000000003</v>
      </c>
      <c r="C240" s="118">
        <v>19.231400000000001</v>
      </c>
      <c r="D240" s="118">
        <v>675.81550000000004</v>
      </c>
      <c r="E240" s="118">
        <v>645.23</v>
      </c>
      <c r="F240" s="118">
        <v>209.16489999999999</v>
      </c>
      <c r="G240" s="118">
        <v>109.0163</v>
      </c>
      <c r="H240" s="118">
        <v>69</v>
      </c>
      <c r="I240" s="118">
        <v>88.599400000000003</v>
      </c>
      <c r="J240" s="118"/>
      <c r="K240" s="118">
        <v>85</v>
      </c>
      <c r="L240" s="118">
        <v>16.152000000000001</v>
      </c>
      <c r="M240" s="118">
        <v>41.308799999999998</v>
      </c>
      <c r="N240" s="118">
        <v>16.993500000000001</v>
      </c>
      <c r="O240" s="118">
        <v>0</v>
      </c>
      <c r="P240" s="118">
        <v>843.13409999999999</v>
      </c>
      <c r="Q240" s="120"/>
      <c r="R240" s="119"/>
    </row>
    <row r="241" spans="1:18" x14ac:dyDescent="0.25">
      <c r="A241" s="118" t="s">
        <v>217</v>
      </c>
      <c r="B241" s="120">
        <v>1347.1677</v>
      </c>
      <c r="C241" s="118">
        <v>81.853099999999998</v>
      </c>
      <c r="D241" s="120">
        <v>1429.0208</v>
      </c>
      <c r="E241" s="120">
        <v>1159.22</v>
      </c>
      <c r="F241" s="118">
        <v>442.28190000000001</v>
      </c>
      <c r="G241" s="118">
        <v>179.2345</v>
      </c>
      <c r="H241" s="118">
        <v>125</v>
      </c>
      <c r="I241" s="118">
        <v>187.34460000000001</v>
      </c>
      <c r="J241" s="118"/>
      <c r="K241" s="118">
        <v>630</v>
      </c>
      <c r="L241" s="118">
        <v>34.153599999999997</v>
      </c>
      <c r="M241" s="118">
        <v>357.50779999999997</v>
      </c>
      <c r="N241" s="118">
        <v>0</v>
      </c>
      <c r="O241" s="118">
        <v>0</v>
      </c>
      <c r="P241" s="120">
        <v>1965.7630999999999</v>
      </c>
      <c r="Q241" s="120"/>
      <c r="R241" s="119"/>
    </row>
    <row r="242" spans="1:18" x14ac:dyDescent="0.25">
      <c r="A242" s="118" t="s">
        <v>218</v>
      </c>
      <c r="B242" s="118">
        <v>126.992</v>
      </c>
      <c r="C242" s="118">
        <v>1.1393</v>
      </c>
      <c r="D242" s="118">
        <v>128.13130000000001</v>
      </c>
      <c r="E242" s="118">
        <v>124.07</v>
      </c>
      <c r="F242" s="118">
        <v>39.656599999999997</v>
      </c>
      <c r="G242" s="118">
        <v>21.103300000000001</v>
      </c>
      <c r="H242" s="118">
        <v>21</v>
      </c>
      <c r="I242" s="118">
        <v>16.797999999999998</v>
      </c>
      <c r="J242" s="118">
        <v>3.1515</v>
      </c>
      <c r="K242" s="118"/>
      <c r="L242" s="118">
        <v>3.0623</v>
      </c>
      <c r="M242" s="118"/>
      <c r="N242" s="118">
        <v>0</v>
      </c>
      <c r="O242" s="118">
        <v>0</v>
      </c>
      <c r="P242" s="118">
        <v>152.3861</v>
      </c>
      <c r="Q242" s="120"/>
      <c r="R242" s="119"/>
    </row>
    <row r="243" spans="1:18" x14ac:dyDescent="0.25">
      <c r="A243" s="118" t="s">
        <v>219</v>
      </c>
      <c r="B243" s="118">
        <v>856.1096</v>
      </c>
      <c r="C243" s="118"/>
      <c r="D243" s="118">
        <v>856.1096</v>
      </c>
      <c r="E243" s="118">
        <v>705</v>
      </c>
      <c r="F243" s="118">
        <v>264.96589999999998</v>
      </c>
      <c r="G243" s="118">
        <v>110.0085</v>
      </c>
      <c r="H243" s="118">
        <v>80</v>
      </c>
      <c r="I243" s="118">
        <v>112.236</v>
      </c>
      <c r="J243" s="118"/>
      <c r="K243" s="118">
        <v>10</v>
      </c>
      <c r="L243" s="118">
        <v>20.460999999999999</v>
      </c>
      <c r="M243" s="118"/>
      <c r="N243" s="118">
        <v>0</v>
      </c>
      <c r="O243" s="118">
        <v>0</v>
      </c>
      <c r="P243" s="118">
        <v>966.11810000000003</v>
      </c>
      <c r="Q243" s="120"/>
      <c r="R243" s="119"/>
    </row>
    <row r="244" spans="1:18" x14ac:dyDescent="0.25">
      <c r="A244" s="118" t="s">
        <v>220</v>
      </c>
      <c r="B244" s="118">
        <v>78.715299999999999</v>
      </c>
      <c r="C244" s="118">
        <v>2.2006999999999999</v>
      </c>
      <c r="D244" s="118">
        <v>80.915999999999997</v>
      </c>
      <c r="E244" s="118">
        <v>81</v>
      </c>
      <c r="F244" s="118">
        <v>25.043500000000002</v>
      </c>
      <c r="G244" s="118">
        <v>13.989100000000001</v>
      </c>
      <c r="H244" s="118">
        <v>11</v>
      </c>
      <c r="I244" s="118">
        <v>10.6081</v>
      </c>
      <c r="J244" s="118">
        <v>0.29389999999999999</v>
      </c>
      <c r="K244" s="118"/>
      <c r="L244" s="118">
        <v>1.9339</v>
      </c>
      <c r="M244" s="118"/>
      <c r="N244" s="118">
        <v>0</v>
      </c>
      <c r="O244" s="118">
        <v>0</v>
      </c>
      <c r="P244" s="118">
        <v>95.198999999999998</v>
      </c>
      <c r="Q244" s="120"/>
      <c r="R244" s="119"/>
    </row>
    <row r="245" spans="1:18" x14ac:dyDescent="0.25">
      <c r="A245" s="118" t="s">
        <v>221</v>
      </c>
      <c r="B245" s="118">
        <v>908.12990000000002</v>
      </c>
      <c r="C245" s="118">
        <v>381.45440000000002</v>
      </c>
      <c r="D245" s="120">
        <v>1289.5843</v>
      </c>
      <c r="E245" s="118">
        <v>500</v>
      </c>
      <c r="F245" s="118">
        <v>399.12630000000001</v>
      </c>
      <c r="G245" s="118">
        <v>25.218399999999999</v>
      </c>
      <c r="H245" s="118">
        <v>138</v>
      </c>
      <c r="I245" s="118">
        <v>169.06450000000001</v>
      </c>
      <c r="J245" s="118"/>
      <c r="K245" s="118">
        <v>86</v>
      </c>
      <c r="L245" s="118">
        <v>30.821100000000001</v>
      </c>
      <c r="M245" s="118">
        <v>33.107399999999998</v>
      </c>
      <c r="N245" s="118">
        <v>13.9527</v>
      </c>
      <c r="O245" s="118">
        <v>0</v>
      </c>
      <c r="P245" s="120">
        <v>1361.8628000000001</v>
      </c>
      <c r="Q245" s="120"/>
      <c r="R245" s="119"/>
    </row>
    <row r="246" spans="1:18" x14ac:dyDescent="0.25">
      <c r="A246" s="118" t="s">
        <v>222</v>
      </c>
      <c r="B246" s="118">
        <v>229.73159999999999</v>
      </c>
      <c r="C246" s="118"/>
      <c r="D246" s="118">
        <v>229.73159999999999</v>
      </c>
      <c r="E246" s="118">
        <v>228.79</v>
      </c>
      <c r="F246" s="118">
        <v>71.101900000000001</v>
      </c>
      <c r="G246" s="118">
        <v>39.421999999999997</v>
      </c>
      <c r="H246" s="118">
        <v>20</v>
      </c>
      <c r="I246" s="118">
        <v>30.117799999999999</v>
      </c>
      <c r="J246" s="118"/>
      <c r="K246" s="118">
        <v>1</v>
      </c>
      <c r="L246" s="118">
        <v>5.4905999999999997</v>
      </c>
      <c r="M246" s="118"/>
      <c r="N246" s="118">
        <v>8.8468999999999998</v>
      </c>
      <c r="O246" s="118">
        <v>0</v>
      </c>
      <c r="P246" s="118">
        <v>278.00049999999999</v>
      </c>
      <c r="Q246" s="120"/>
      <c r="R246" s="119"/>
    </row>
    <row r="247" spans="1:18" x14ac:dyDescent="0.25">
      <c r="A247" s="118" t="s">
        <v>1168</v>
      </c>
      <c r="B247" s="118">
        <v>354.09030000000001</v>
      </c>
      <c r="C247" s="118"/>
      <c r="D247" s="118">
        <v>354.09030000000001</v>
      </c>
      <c r="E247" s="118">
        <v>230</v>
      </c>
      <c r="F247" s="118">
        <v>109.5909</v>
      </c>
      <c r="G247" s="118">
        <v>30.1023</v>
      </c>
      <c r="H247" s="118">
        <v>59</v>
      </c>
      <c r="I247" s="118">
        <v>46.421199999999999</v>
      </c>
      <c r="J247" s="118">
        <v>9.4341000000000008</v>
      </c>
      <c r="K247" s="118">
        <v>16</v>
      </c>
      <c r="L247" s="118">
        <v>8.4627999999999997</v>
      </c>
      <c r="M247" s="118">
        <v>4.5223000000000004</v>
      </c>
      <c r="N247" s="118">
        <v>5.2634999999999996</v>
      </c>
      <c r="O247" s="118">
        <v>0</v>
      </c>
      <c r="P247" s="118">
        <v>403.41250000000002</v>
      </c>
      <c r="Q247" s="120"/>
      <c r="R247" s="119"/>
    </row>
    <row r="248" spans="1:18" x14ac:dyDescent="0.25">
      <c r="A248" s="118" t="s">
        <v>1253</v>
      </c>
      <c r="B248" s="118">
        <v>120.18049999999999</v>
      </c>
      <c r="C248" s="118"/>
      <c r="D248" s="118">
        <v>120.18049999999999</v>
      </c>
      <c r="E248" s="118">
        <v>110.19</v>
      </c>
      <c r="F248" s="118">
        <v>37.195900000000002</v>
      </c>
      <c r="G248" s="118">
        <v>18.2485</v>
      </c>
      <c r="H248" s="118">
        <v>16</v>
      </c>
      <c r="I248" s="118">
        <v>15.755699999999999</v>
      </c>
      <c r="J248" s="118">
        <v>0.18329999999999999</v>
      </c>
      <c r="K248" s="118">
        <v>23</v>
      </c>
      <c r="L248" s="118">
        <v>2.8723000000000001</v>
      </c>
      <c r="M248" s="118">
        <v>12.076599999999999</v>
      </c>
      <c r="N248" s="118">
        <v>0</v>
      </c>
      <c r="O248" s="118">
        <v>0</v>
      </c>
      <c r="P248" s="118">
        <v>150.68889999999999</v>
      </c>
      <c r="Q248" s="120"/>
      <c r="R248" s="119"/>
    </row>
    <row r="249" spans="1:18" x14ac:dyDescent="0.25">
      <c r="A249" s="118" t="s">
        <v>223</v>
      </c>
      <c r="B249" s="118">
        <v>3018.2714999999998</v>
      </c>
      <c r="C249" s="118">
        <v>59.981099999999998</v>
      </c>
      <c r="D249" s="118">
        <v>3078.2525999999998</v>
      </c>
      <c r="E249" s="118">
        <v>1226</v>
      </c>
      <c r="F249" s="118">
        <v>952.7192</v>
      </c>
      <c r="G249" s="118">
        <v>68.3202</v>
      </c>
      <c r="H249" s="118">
        <v>352</v>
      </c>
      <c r="I249" s="118">
        <v>403.55889999999999</v>
      </c>
      <c r="J249" s="118"/>
      <c r="K249" s="118">
        <v>45</v>
      </c>
      <c r="L249" s="118">
        <v>73.5702</v>
      </c>
      <c r="M249" s="118"/>
      <c r="N249" s="118">
        <v>0</v>
      </c>
      <c r="O249" s="118">
        <v>0</v>
      </c>
      <c r="P249" s="118">
        <v>3146.5727999999999</v>
      </c>
      <c r="Q249" s="120"/>
      <c r="R249" s="119"/>
    </row>
    <row r="250" spans="1:18" x14ac:dyDescent="0.25">
      <c r="A250" s="118" t="s">
        <v>532</v>
      </c>
      <c r="B250" s="118">
        <v>167.7509</v>
      </c>
      <c r="C250" s="118">
        <v>0.2853</v>
      </c>
      <c r="D250" s="118">
        <v>117.733</v>
      </c>
      <c r="E250" s="118">
        <v>99.6</v>
      </c>
      <c r="F250" s="118">
        <v>52.007199999999997</v>
      </c>
      <c r="G250" s="118">
        <v>11.898199999999999</v>
      </c>
      <c r="H250" s="118">
        <v>12</v>
      </c>
      <c r="I250" s="118">
        <v>15.434799999999999</v>
      </c>
      <c r="J250" s="118"/>
      <c r="K250" s="118">
        <v>7</v>
      </c>
      <c r="L250" s="118">
        <v>2.8138000000000001</v>
      </c>
      <c r="M250" s="118">
        <v>2.5116999999999998</v>
      </c>
      <c r="N250" s="118">
        <v>0</v>
      </c>
      <c r="O250" s="118">
        <v>0</v>
      </c>
      <c r="P250" s="118">
        <v>182.4461</v>
      </c>
      <c r="Q250" s="120"/>
      <c r="R250" s="119"/>
    </row>
    <row r="251" spans="1:18" x14ac:dyDescent="0.25">
      <c r="A251" s="118" t="s">
        <v>224</v>
      </c>
      <c r="B251" s="118">
        <v>434.13589999999999</v>
      </c>
      <c r="C251" s="118">
        <v>23.0199</v>
      </c>
      <c r="D251" s="118">
        <v>457.1558</v>
      </c>
      <c r="E251" s="118">
        <v>211.7</v>
      </c>
      <c r="F251" s="118">
        <v>141.4897</v>
      </c>
      <c r="G251" s="118">
        <v>17.552600000000002</v>
      </c>
      <c r="H251" s="118">
        <v>52</v>
      </c>
      <c r="I251" s="118">
        <v>59.933100000000003</v>
      </c>
      <c r="J251" s="118"/>
      <c r="K251" s="118">
        <v>6</v>
      </c>
      <c r="L251" s="118">
        <v>10.926</v>
      </c>
      <c r="M251" s="118"/>
      <c r="N251" s="118">
        <v>0</v>
      </c>
      <c r="O251" s="118">
        <v>0</v>
      </c>
      <c r="P251" s="118">
        <v>474.70839999999998</v>
      </c>
      <c r="Q251" s="120"/>
      <c r="R251" s="119"/>
    </row>
    <row r="252" spans="1:18" x14ac:dyDescent="0.25">
      <c r="A252" s="118" t="s">
        <v>225</v>
      </c>
      <c r="B252" s="118">
        <v>641.01549999999997</v>
      </c>
      <c r="C252" s="118">
        <v>67.987399999999994</v>
      </c>
      <c r="D252" s="118">
        <v>709.00289999999995</v>
      </c>
      <c r="E252" s="118">
        <v>466</v>
      </c>
      <c r="F252" s="118">
        <v>219.43639999999999</v>
      </c>
      <c r="G252" s="118">
        <v>61.640900000000002</v>
      </c>
      <c r="H252" s="118">
        <v>76</v>
      </c>
      <c r="I252" s="118">
        <v>92.950299999999999</v>
      </c>
      <c r="J252" s="118"/>
      <c r="K252" s="118">
        <v>39</v>
      </c>
      <c r="L252" s="118">
        <v>16.9452</v>
      </c>
      <c r="M252" s="118">
        <v>13.232900000000001</v>
      </c>
      <c r="N252" s="118">
        <v>0</v>
      </c>
      <c r="O252" s="118">
        <v>0</v>
      </c>
      <c r="P252" s="118">
        <v>783.87670000000003</v>
      </c>
      <c r="Q252" s="120"/>
      <c r="R252" s="119"/>
    </row>
    <row r="253" spans="1:18" x14ac:dyDescent="0.25">
      <c r="A253" s="118" t="s">
        <v>226</v>
      </c>
      <c r="B253" s="118">
        <v>4510.3454000000002</v>
      </c>
      <c r="C253" s="118">
        <v>125.74939999999999</v>
      </c>
      <c r="D253" s="118">
        <v>4636.0947999999999</v>
      </c>
      <c r="E253" s="118">
        <v>3140.47</v>
      </c>
      <c r="F253" s="118">
        <v>1434.8713</v>
      </c>
      <c r="G253" s="118">
        <v>426.3997</v>
      </c>
      <c r="H253" s="118">
        <v>552</v>
      </c>
      <c r="I253" s="118">
        <v>607.79200000000003</v>
      </c>
      <c r="J253" s="118"/>
      <c r="K253" s="118">
        <v>1241</v>
      </c>
      <c r="L253" s="118">
        <v>110.8027</v>
      </c>
      <c r="M253" s="118">
        <v>678.11839999999995</v>
      </c>
      <c r="N253" s="118">
        <v>31.0669</v>
      </c>
      <c r="O253" s="118">
        <v>0</v>
      </c>
      <c r="P253" s="118">
        <v>5771.6797999999999</v>
      </c>
      <c r="Q253" s="120"/>
      <c r="R253" s="119"/>
    </row>
    <row r="254" spans="1:18" x14ac:dyDescent="0.25">
      <c r="A254" s="118" t="s">
        <v>227</v>
      </c>
      <c r="B254" s="118">
        <v>4140.3818000000001</v>
      </c>
      <c r="C254" s="118">
        <v>137.0497</v>
      </c>
      <c r="D254" s="118">
        <v>4277.4314999999997</v>
      </c>
      <c r="E254" s="118">
        <v>1983.5</v>
      </c>
      <c r="F254" s="118">
        <v>1323.865</v>
      </c>
      <c r="G254" s="118">
        <v>164.90870000000001</v>
      </c>
      <c r="H254" s="118">
        <v>600</v>
      </c>
      <c r="I254" s="118">
        <v>560.7713</v>
      </c>
      <c r="J254" s="118">
        <v>29.421500000000002</v>
      </c>
      <c r="K254" s="118">
        <v>79</v>
      </c>
      <c r="L254" s="118">
        <v>102.2306</v>
      </c>
      <c r="M254" s="118"/>
      <c r="N254" s="118">
        <v>13.1861</v>
      </c>
      <c r="O254" s="118">
        <v>0</v>
      </c>
      <c r="P254" s="118">
        <v>4484.9477999999999</v>
      </c>
      <c r="Q254" s="120"/>
      <c r="R254" s="119"/>
    </row>
    <row r="255" spans="1:18" x14ac:dyDescent="0.25">
      <c r="A255" s="118" t="s">
        <v>228</v>
      </c>
      <c r="B255" s="118">
        <v>6657.7066000000004</v>
      </c>
      <c r="C255" s="118">
        <v>244.76179999999999</v>
      </c>
      <c r="D255" s="118">
        <v>6902.4683999999997</v>
      </c>
      <c r="E255" s="118">
        <v>4374.2</v>
      </c>
      <c r="F255" s="118">
        <v>2136.3139999999999</v>
      </c>
      <c r="G255" s="118">
        <v>559.47149999999999</v>
      </c>
      <c r="H255" s="118">
        <v>1171</v>
      </c>
      <c r="I255" s="118">
        <v>904.91359999999997</v>
      </c>
      <c r="J255" s="118">
        <v>199.56479999999999</v>
      </c>
      <c r="K255" s="118">
        <v>368</v>
      </c>
      <c r="L255" s="118">
        <v>164.96899999999999</v>
      </c>
      <c r="M255" s="118">
        <v>121.8186</v>
      </c>
      <c r="N255" s="118">
        <v>49.793300000000002</v>
      </c>
      <c r="O255" s="118">
        <v>0</v>
      </c>
      <c r="P255" s="118">
        <v>7833.1166000000003</v>
      </c>
      <c r="Q255" s="120"/>
      <c r="R255" s="119"/>
    </row>
    <row r="256" spans="1:18" x14ac:dyDescent="0.25">
      <c r="A256" s="118" t="s">
        <v>229</v>
      </c>
      <c r="B256" s="118">
        <v>5262.61</v>
      </c>
      <c r="C256" s="118">
        <v>229.77359999999999</v>
      </c>
      <c r="D256" s="118">
        <v>5492.3836000000001</v>
      </c>
      <c r="E256" s="118">
        <v>2245.1</v>
      </c>
      <c r="F256" s="118">
        <v>1699.8927000000001</v>
      </c>
      <c r="G256" s="118">
        <v>136.30179999999999</v>
      </c>
      <c r="H256" s="118">
        <v>719</v>
      </c>
      <c r="I256" s="118">
        <v>720.05150000000003</v>
      </c>
      <c r="J256" s="118"/>
      <c r="K256" s="118">
        <v>102</v>
      </c>
      <c r="L256" s="118">
        <v>131.268</v>
      </c>
      <c r="M256" s="118"/>
      <c r="N256" s="118">
        <v>21.629000000000001</v>
      </c>
      <c r="O256" s="118">
        <v>0</v>
      </c>
      <c r="P256" s="118">
        <v>5650.3144000000002</v>
      </c>
      <c r="Q256" s="120"/>
      <c r="R256" s="119"/>
    </row>
    <row r="257" spans="1:18" x14ac:dyDescent="0.25">
      <c r="A257" s="118" t="s">
        <v>230</v>
      </c>
      <c r="B257" s="118">
        <v>510.11079999999998</v>
      </c>
      <c r="C257" s="118">
        <v>178.01499999999999</v>
      </c>
      <c r="D257" s="118">
        <v>688.12580000000003</v>
      </c>
      <c r="E257" s="118">
        <v>208.02</v>
      </c>
      <c r="F257" s="118">
        <v>212.97489999999999</v>
      </c>
      <c r="G257" s="118"/>
      <c r="H257" s="118">
        <v>98</v>
      </c>
      <c r="I257" s="118">
        <v>90.213300000000004</v>
      </c>
      <c r="J257" s="118">
        <v>5.84</v>
      </c>
      <c r="K257" s="118"/>
      <c r="L257" s="118">
        <v>16.446200000000001</v>
      </c>
      <c r="M257" s="118"/>
      <c r="N257" s="118">
        <v>5.4073000000000002</v>
      </c>
      <c r="O257" s="118">
        <v>0</v>
      </c>
      <c r="P257" s="118">
        <v>699.37310000000002</v>
      </c>
      <c r="Q257" s="120"/>
      <c r="R257" s="119"/>
    </row>
    <row r="258" spans="1:18" x14ac:dyDescent="0.25">
      <c r="A258" s="118" t="s">
        <v>231</v>
      </c>
      <c r="B258" s="118">
        <v>3020.1190000000001</v>
      </c>
      <c r="C258" s="118">
        <v>75.801500000000004</v>
      </c>
      <c r="D258" s="118">
        <v>3095.9205000000002</v>
      </c>
      <c r="E258" s="118">
        <v>993</v>
      </c>
      <c r="F258" s="118">
        <v>958.18740000000003</v>
      </c>
      <c r="G258" s="118">
        <v>8.7032000000000007</v>
      </c>
      <c r="H258" s="118">
        <v>467</v>
      </c>
      <c r="I258" s="118">
        <v>405.87520000000001</v>
      </c>
      <c r="J258" s="118">
        <v>45.843600000000002</v>
      </c>
      <c r="K258" s="118">
        <v>1</v>
      </c>
      <c r="L258" s="118">
        <v>73.992500000000007</v>
      </c>
      <c r="M258" s="118"/>
      <c r="N258" s="118">
        <v>0</v>
      </c>
      <c r="O258" s="118">
        <v>0</v>
      </c>
      <c r="P258" s="118">
        <v>3150.4672999999998</v>
      </c>
      <c r="Q258" s="120"/>
      <c r="R258" s="119"/>
    </row>
    <row r="259" spans="1:18" x14ac:dyDescent="0.25">
      <c r="A259" s="118" t="s">
        <v>232</v>
      </c>
      <c r="B259" s="118">
        <v>1414.1826000000001</v>
      </c>
      <c r="C259" s="118">
        <v>56.372900000000001</v>
      </c>
      <c r="D259" s="118">
        <v>1470.5554999999999</v>
      </c>
      <c r="E259" s="118">
        <v>681.8</v>
      </c>
      <c r="F259" s="118">
        <v>455.13690000000003</v>
      </c>
      <c r="G259" s="118">
        <v>56.665799999999997</v>
      </c>
      <c r="H259" s="118">
        <v>247</v>
      </c>
      <c r="I259" s="118">
        <v>192.78980000000001</v>
      </c>
      <c r="J259" s="118">
        <v>40.657600000000002</v>
      </c>
      <c r="K259" s="118">
        <v>12</v>
      </c>
      <c r="L259" s="118">
        <v>35.146299999999997</v>
      </c>
      <c r="M259" s="118"/>
      <c r="N259" s="118">
        <v>20.174800000000001</v>
      </c>
      <c r="O259" s="118">
        <v>0</v>
      </c>
      <c r="P259" s="118">
        <v>1588.0536999999999</v>
      </c>
      <c r="Q259" s="120"/>
      <c r="R259" s="119"/>
    </row>
    <row r="260" spans="1:18" x14ac:dyDescent="0.25">
      <c r="A260" s="118" t="s">
        <v>233</v>
      </c>
      <c r="B260" s="118">
        <v>3077.9836</v>
      </c>
      <c r="C260" s="118">
        <v>125.20350000000001</v>
      </c>
      <c r="D260" s="118">
        <v>3203.1871000000001</v>
      </c>
      <c r="E260" s="118">
        <v>1119</v>
      </c>
      <c r="F260" s="118">
        <v>991.38639999999998</v>
      </c>
      <c r="G260" s="118">
        <v>31.903400000000001</v>
      </c>
      <c r="H260" s="118">
        <v>347</v>
      </c>
      <c r="I260" s="118">
        <v>419.93779999999998</v>
      </c>
      <c r="J260" s="118"/>
      <c r="K260" s="118"/>
      <c r="L260" s="118">
        <v>76.556200000000004</v>
      </c>
      <c r="M260" s="118"/>
      <c r="N260" s="118">
        <v>0</v>
      </c>
      <c r="O260" s="118">
        <v>0</v>
      </c>
      <c r="P260" s="118">
        <v>3235.0904999999998</v>
      </c>
      <c r="Q260" s="120"/>
      <c r="R260" s="119"/>
    </row>
    <row r="261" spans="1:18" x14ac:dyDescent="0.25">
      <c r="A261" s="118" t="s">
        <v>234</v>
      </c>
      <c r="B261" s="118">
        <v>933.1223</v>
      </c>
      <c r="C261" s="118">
        <v>18.919899999999998</v>
      </c>
      <c r="D261" s="118">
        <v>952.04219999999998</v>
      </c>
      <c r="E261" s="118">
        <v>244</v>
      </c>
      <c r="F261" s="118">
        <v>294.65710000000001</v>
      </c>
      <c r="G261" s="118"/>
      <c r="H261" s="118">
        <v>116</v>
      </c>
      <c r="I261" s="118">
        <v>124.81270000000001</v>
      </c>
      <c r="J261" s="118"/>
      <c r="K261" s="118">
        <v>4</v>
      </c>
      <c r="L261" s="118">
        <v>22.753799999999998</v>
      </c>
      <c r="M261" s="118"/>
      <c r="N261" s="118">
        <v>0</v>
      </c>
      <c r="O261" s="118">
        <v>0</v>
      </c>
      <c r="P261" s="118">
        <v>952.04219999999998</v>
      </c>
      <c r="Q261" s="120"/>
      <c r="R261" s="119"/>
    </row>
    <row r="262" spans="1:18" x14ac:dyDescent="0.25">
      <c r="A262" s="118" t="s">
        <v>533</v>
      </c>
      <c r="B262" s="118">
        <v>389.46339999999998</v>
      </c>
      <c r="C262" s="118"/>
      <c r="D262" s="118">
        <v>281.86500000000001</v>
      </c>
      <c r="E262" s="118">
        <v>160</v>
      </c>
      <c r="F262" s="118">
        <v>120.5389</v>
      </c>
      <c r="G262" s="118">
        <v>9.8652999999999995</v>
      </c>
      <c r="H262" s="118">
        <v>60</v>
      </c>
      <c r="I262" s="118">
        <v>36.952500000000001</v>
      </c>
      <c r="J262" s="118">
        <v>17.285599999999999</v>
      </c>
      <c r="K262" s="118"/>
      <c r="L262" s="118">
        <v>6.7366000000000001</v>
      </c>
      <c r="M262" s="118"/>
      <c r="N262" s="118">
        <v>0.61370000000000002</v>
      </c>
      <c r="O262" s="118">
        <v>0</v>
      </c>
      <c r="P262" s="118">
        <v>417.22800000000001</v>
      </c>
      <c r="Q262" s="120"/>
      <c r="R262" s="119"/>
    </row>
    <row r="263" spans="1:18" x14ac:dyDescent="0.25">
      <c r="A263" s="118" t="s">
        <v>235</v>
      </c>
      <c r="B263" s="118">
        <v>2574.6631000000002</v>
      </c>
      <c r="C263" s="118">
        <v>111.0604</v>
      </c>
      <c r="D263" s="118">
        <v>2685.7235000000001</v>
      </c>
      <c r="E263" s="118">
        <v>832</v>
      </c>
      <c r="F263" s="118">
        <v>831.23140000000001</v>
      </c>
      <c r="G263" s="118">
        <v>0.19209999999999999</v>
      </c>
      <c r="H263" s="118">
        <v>344</v>
      </c>
      <c r="I263" s="118">
        <v>352.09840000000003</v>
      </c>
      <c r="J263" s="118"/>
      <c r="K263" s="118">
        <v>32</v>
      </c>
      <c r="L263" s="118">
        <v>64.188800000000001</v>
      </c>
      <c r="M263" s="118"/>
      <c r="N263" s="118">
        <v>0</v>
      </c>
      <c r="O263" s="118">
        <v>0</v>
      </c>
      <c r="P263" s="118">
        <v>2685.9155999999998</v>
      </c>
      <c r="Q263" s="120"/>
      <c r="R263" s="119"/>
    </row>
    <row r="264" spans="1:18" x14ac:dyDescent="0.25">
      <c r="A264" s="118" t="s">
        <v>236</v>
      </c>
      <c r="B264" s="118">
        <v>9637.9192999999996</v>
      </c>
      <c r="C264" s="118">
        <v>290.2038</v>
      </c>
      <c r="D264" s="118">
        <v>9928.1231000000007</v>
      </c>
      <c r="E264" s="118">
        <v>2906.43</v>
      </c>
      <c r="F264" s="118">
        <v>3072.7541000000001</v>
      </c>
      <c r="G264" s="118"/>
      <c r="H264" s="118">
        <v>1771</v>
      </c>
      <c r="I264" s="118">
        <v>1301.5769</v>
      </c>
      <c r="J264" s="118">
        <v>352.06729999999999</v>
      </c>
      <c r="K264" s="118">
        <v>283</v>
      </c>
      <c r="L264" s="118">
        <v>237.28210000000001</v>
      </c>
      <c r="M264" s="118">
        <v>27.430700000000002</v>
      </c>
      <c r="N264" s="118">
        <v>0</v>
      </c>
      <c r="O264" s="118">
        <v>0</v>
      </c>
      <c r="P264" s="118">
        <v>10307.6211</v>
      </c>
      <c r="Q264" s="120"/>
      <c r="R264" s="119"/>
    </row>
    <row r="265" spans="1:18" x14ac:dyDescent="0.25">
      <c r="A265" s="118" t="s">
        <v>237</v>
      </c>
      <c r="B265" s="118">
        <v>458.2122</v>
      </c>
      <c r="C265" s="118">
        <v>23.656500000000001</v>
      </c>
      <c r="D265" s="118">
        <v>481.86869999999999</v>
      </c>
      <c r="E265" s="118">
        <v>217.63</v>
      </c>
      <c r="F265" s="118">
        <v>149.13839999999999</v>
      </c>
      <c r="G265" s="118">
        <v>17.122900000000001</v>
      </c>
      <c r="H265" s="118">
        <v>84</v>
      </c>
      <c r="I265" s="118">
        <v>63.173000000000002</v>
      </c>
      <c r="J265" s="118">
        <v>15.6203</v>
      </c>
      <c r="K265" s="118"/>
      <c r="L265" s="118">
        <v>11.5167</v>
      </c>
      <c r="M265" s="118"/>
      <c r="N265" s="118">
        <v>7.6721000000000004</v>
      </c>
      <c r="O265" s="118">
        <v>0</v>
      </c>
      <c r="P265" s="118">
        <v>522.28399999999999</v>
      </c>
      <c r="Q265" s="120"/>
      <c r="R265" s="119"/>
    </row>
    <row r="266" spans="1:18" x14ac:dyDescent="0.25">
      <c r="A266" s="118" t="s">
        <v>238</v>
      </c>
      <c r="B266" s="118">
        <v>2043.855</v>
      </c>
      <c r="C266" s="118">
        <v>79.382400000000004</v>
      </c>
      <c r="D266" s="118">
        <v>2123.2374</v>
      </c>
      <c r="E266" s="118">
        <v>912</v>
      </c>
      <c r="F266" s="118">
        <v>657.14200000000005</v>
      </c>
      <c r="G266" s="118">
        <v>63.714500000000001</v>
      </c>
      <c r="H266" s="118">
        <v>368</v>
      </c>
      <c r="I266" s="118">
        <v>278.35640000000001</v>
      </c>
      <c r="J266" s="118">
        <v>67.232699999999994</v>
      </c>
      <c r="K266" s="118">
        <v>7</v>
      </c>
      <c r="L266" s="118">
        <v>50.745399999999997</v>
      </c>
      <c r="M266" s="118"/>
      <c r="N266" s="118">
        <v>18.186199999999999</v>
      </c>
      <c r="O266" s="118">
        <v>0</v>
      </c>
      <c r="P266" s="118">
        <v>2272.3708000000001</v>
      </c>
      <c r="Q266" s="120"/>
      <c r="R266" s="119"/>
    </row>
    <row r="267" spans="1:18" x14ac:dyDescent="0.25">
      <c r="A267" s="118" t="s">
        <v>239</v>
      </c>
      <c r="B267" s="118">
        <v>222.31450000000001</v>
      </c>
      <c r="C267" s="118"/>
      <c r="D267" s="118">
        <v>222.31450000000001</v>
      </c>
      <c r="E267" s="118">
        <v>84</v>
      </c>
      <c r="F267" s="118">
        <v>68.806299999999993</v>
      </c>
      <c r="G267" s="118">
        <v>3.7984</v>
      </c>
      <c r="H267" s="118">
        <v>29</v>
      </c>
      <c r="I267" s="118">
        <v>29.145399999999999</v>
      </c>
      <c r="J267" s="118"/>
      <c r="K267" s="118"/>
      <c r="L267" s="118">
        <v>5.3132999999999999</v>
      </c>
      <c r="M267" s="118"/>
      <c r="N267" s="118">
        <v>0</v>
      </c>
      <c r="O267" s="118">
        <v>0</v>
      </c>
      <c r="P267" s="118">
        <v>226.1129</v>
      </c>
      <c r="Q267" s="120"/>
      <c r="R267" s="119"/>
    </row>
    <row r="268" spans="1:18" x14ac:dyDescent="0.25">
      <c r="A268" s="118" t="s">
        <v>240</v>
      </c>
      <c r="B268" s="118">
        <v>1073.8358000000001</v>
      </c>
      <c r="C268" s="118">
        <v>46.642699999999998</v>
      </c>
      <c r="D268" s="118">
        <v>1120.4784999999999</v>
      </c>
      <c r="E268" s="118">
        <v>494.27</v>
      </c>
      <c r="F268" s="118">
        <v>346.78809999999999</v>
      </c>
      <c r="G268" s="118">
        <v>36.8705</v>
      </c>
      <c r="H268" s="118">
        <v>123</v>
      </c>
      <c r="I268" s="118">
        <v>146.8947</v>
      </c>
      <c r="J268" s="118"/>
      <c r="K268" s="118">
        <v>8</v>
      </c>
      <c r="L268" s="118">
        <v>26.779399999999999</v>
      </c>
      <c r="M268" s="118"/>
      <c r="N268" s="118">
        <v>12.1557</v>
      </c>
      <c r="O268" s="118">
        <v>0</v>
      </c>
      <c r="P268" s="118">
        <v>1169.5047</v>
      </c>
      <c r="Q268" s="120"/>
      <c r="R268" s="119"/>
    </row>
    <row r="269" spans="1:18" x14ac:dyDescent="0.25">
      <c r="A269" s="118" t="s">
        <v>241</v>
      </c>
      <c r="B269" s="118">
        <v>130.9247</v>
      </c>
      <c r="C269" s="118">
        <v>4.5759999999999996</v>
      </c>
      <c r="D269" s="118">
        <v>135.50069999999999</v>
      </c>
      <c r="E269" s="118">
        <v>59</v>
      </c>
      <c r="F269" s="118">
        <v>41.9375</v>
      </c>
      <c r="G269" s="118">
        <v>4.2656000000000001</v>
      </c>
      <c r="H269" s="118">
        <v>18</v>
      </c>
      <c r="I269" s="118">
        <v>17.764099999999999</v>
      </c>
      <c r="J269" s="118">
        <v>0.1769</v>
      </c>
      <c r="K269" s="118"/>
      <c r="L269" s="118">
        <v>3.2385000000000002</v>
      </c>
      <c r="M269" s="118"/>
      <c r="N269" s="118">
        <v>0</v>
      </c>
      <c r="O269" s="118">
        <v>0</v>
      </c>
      <c r="P269" s="118">
        <v>139.94319999999999</v>
      </c>
      <c r="Q269" s="120"/>
      <c r="R269" s="119"/>
    </row>
    <row r="270" spans="1:18" x14ac:dyDescent="0.25">
      <c r="A270" s="118" t="s">
        <v>242</v>
      </c>
      <c r="B270" s="118">
        <v>474.50259999999997</v>
      </c>
      <c r="C270" s="118">
        <v>17.1555</v>
      </c>
      <c r="D270" s="118">
        <v>491.65809999999999</v>
      </c>
      <c r="E270" s="118">
        <v>242.07</v>
      </c>
      <c r="F270" s="118">
        <v>152.16820000000001</v>
      </c>
      <c r="G270" s="118">
        <v>22.4755</v>
      </c>
      <c r="H270" s="118">
        <v>58</v>
      </c>
      <c r="I270" s="118">
        <v>64.456400000000002</v>
      </c>
      <c r="J270" s="118"/>
      <c r="K270" s="118"/>
      <c r="L270" s="118">
        <v>11.7506</v>
      </c>
      <c r="M270" s="118"/>
      <c r="N270" s="118">
        <v>0</v>
      </c>
      <c r="O270" s="118">
        <v>0</v>
      </c>
      <c r="P270" s="118">
        <v>514.1336</v>
      </c>
      <c r="Q270" s="120"/>
      <c r="R270" s="119"/>
    </row>
    <row r="271" spans="1:18" x14ac:dyDescent="0.25">
      <c r="A271" s="118" t="s">
        <v>243</v>
      </c>
      <c r="B271" s="118">
        <v>1134.7742000000001</v>
      </c>
      <c r="C271" s="118">
        <v>57.651000000000003</v>
      </c>
      <c r="D271" s="118">
        <v>1192.4251999999999</v>
      </c>
      <c r="E271" s="118">
        <v>596</v>
      </c>
      <c r="F271" s="118">
        <v>369.05560000000003</v>
      </c>
      <c r="G271" s="118">
        <v>20.011399999999998</v>
      </c>
      <c r="H271" s="118">
        <v>191</v>
      </c>
      <c r="I271" s="118">
        <v>156.32689999999999</v>
      </c>
      <c r="J271" s="118"/>
      <c r="K271" s="118">
        <v>26</v>
      </c>
      <c r="L271" s="118">
        <v>28.498999999999999</v>
      </c>
      <c r="M271" s="118"/>
      <c r="N271" s="118">
        <v>10.029999999999999</v>
      </c>
      <c r="O271" s="118">
        <v>0</v>
      </c>
      <c r="P271" s="118">
        <v>1222.4666</v>
      </c>
      <c r="Q271" s="120"/>
      <c r="R271" s="119"/>
    </row>
    <row r="272" spans="1:18" x14ac:dyDescent="0.25">
      <c r="A272" s="118" t="s">
        <v>244</v>
      </c>
      <c r="B272" s="118">
        <v>272.45780000000002</v>
      </c>
      <c r="C272" s="118">
        <v>4.2690999999999999</v>
      </c>
      <c r="D272" s="118">
        <v>276.7269</v>
      </c>
      <c r="E272" s="118">
        <v>161</v>
      </c>
      <c r="F272" s="118">
        <v>85.647000000000006</v>
      </c>
      <c r="G272" s="118">
        <v>18.8383</v>
      </c>
      <c r="H272" s="118">
        <v>33</v>
      </c>
      <c r="I272" s="118">
        <v>36.2789</v>
      </c>
      <c r="J272" s="118"/>
      <c r="K272" s="118">
        <v>1</v>
      </c>
      <c r="L272" s="118">
        <v>6.6138000000000003</v>
      </c>
      <c r="M272" s="118"/>
      <c r="N272" s="118">
        <v>0</v>
      </c>
      <c r="O272" s="118">
        <v>0</v>
      </c>
      <c r="P272" s="118">
        <v>295.5652</v>
      </c>
      <c r="Q272" s="120"/>
      <c r="R272" s="119"/>
    </row>
    <row r="273" spans="1:18" x14ac:dyDescent="0.25">
      <c r="A273" s="118" t="s">
        <v>245</v>
      </c>
      <c r="B273" s="118">
        <v>2989.8948999999998</v>
      </c>
      <c r="C273" s="118">
        <v>47.573399999999999</v>
      </c>
      <c r="D273" s="118">
        <v>3037.4683</v>
      </c>
      <c r="E273" s="118">
        <v>1123.76</v>
      </c>
      <c r="F273" s="118">
        <v>940.09640000000002</v>
      </c>
      <c r="G273" s="118">
        <v>45.915900000000001</v>
      </c>
      <c r="H273" s="118">
        <v>375</v>
      </c>
      <c r="I273" s="118">
        <v>398.21210000000002</v>
      </c>
      <c r="J273" s="118"/>
      <c r="K273" s="118">
        <v>38</v>
      </c>
      <c r="L273" s="118">
        <v>72.595500000000001</v>
      </c>
      <c r="M273" s="118"/>
      <c r="N273" s="118">
        <v>27.852399999999999</v>
      </c>
      <c r="O273" s="118">
        <v>0</v>
      </c>
      <c r="P273" s="118">
        <v>3111.2366000000002</v>
      </c>
      <c r="Q273" s="120"/>
      <c r="R273" s="119"/>
    </row>
    <row r="274" spans="1:18" x14ac:dyDescent="0.25">
      <c r="A274" s="118" t="s">
        <v>246</v>
      </c>
      <c r="B274" s="118">
        <v>439.56079999999997</v>
      </c>
      <c r="C274" s="118">
        <v>28.291599999999999</v>
      </c>
      <c r="D274" s="118">
        <v>467.85239999999999</v>
      </c>
      <c r="E274" s="118"/>
      <c r="F274" s="118">
        <v>144.80029999999999</v>
      </c>
      <c r="G274" s="118"/>
      <c r="H274" s="118"/>
      <c r="I274" s="118">
        <v>61.3354</v>
      </c>
      <c r="J274" s="118"/>
      <c r="K274" s="118"/>
      <c r="L274" s="118">
        <v>11.181699999999999</v>
      </c>
      <c r="M274" s="118"/>
      <c r="N274" s="118">
        <v>6.7798999999999996</v>
      </c>
      <c r="O274" s="118">
        <v>0</v>
      </c>
      <c r="P274" s="118">
        <v>474.63229999999999</v>
      </c>
      <c r="Q274" s="120"/>
      <c r="R274" s="119"/>
    </row>
    <row r="275" spans="1:18" x14ac:dyDescent="0.25">
      <c r="A275" s="118" t="s">
        <v>247</v>
      </c>
      <c r="B275" s="118">
        <v>405.3032</v>
      </c>
      <c r="C275" s="118">
        <v>12.0204</v>
      </c>
      <c r="D275" s="118">
        <v>417.3236</v>
      </c>
      <c r="E275" s="118">
        <v>259</v>
      </c>
      <c r="F275" s="118">
        <v>129.1617</v>
      </c>
      <c r="G275" s="118">
        <v>32.459600000000002</v>
      </c>
      <c r="H275" s="118">
        <v>74</v>
      </c>
      <c r="I275" s="118">
        <v>54.711100000000002</v>
      </c>
      <c r="J275" s="118">
        <v>14.466699999999999</v>
      </c>
      <c r="K275" s="118"/>
      <c r="L275" s="118">
        <v>9.9740000000000002</v>
      </c>
      <c r="M275" s="118"/>
      <c r="N275" s="118">
        <v>8.8480000000000008</v>
      </c>
      <c r="O275" s="118">
        <v>0</v>
      </c>
      <c r="P275" s="118">
        <v>473.09789999999998</v>
      </c>
      <c r="Q275" s="120"/>
      <c r="R275" s="119"/>
    </row>
    <row r="276" spans="1:18" x14ac:dyDescent="0.25">
      <c r="A276" s="118" t="s">
        <v>248</v>
      </c>
      <c r="B276" s="118">
        <v>668.45799999999997</v>
      </c>
      <c r="C276" s="118">
        <v>29.685700000000001</v>
      </c>
      <c r="D276" s="118">
        <v>698.14369999999997</v>
      </c>
      <c r="E276" s="118">
        <v>371.22</v>
      </c>
      <c r="F276" s="118">
        <v>216.07550000000001</v>
      </c>
      <c r="G276" s="118">
        <v>38.786099999999998</v>
      </c>
      <c r="H276" s="118">
        <v>88</v>
      </c>
      <c r="I276" s="118">
        <v>91.526600000000002</v>
      </c>
      <c r="J276" s="118"/>
      <c r="K276" s="118"/>
      <c r="L276" s="118">
        <v>16.685600000000001</v>
      </c>
      <c r="M276" s="118"/>
      <c r="N276" s="118">
        <v>0</v>
      </c>
      <c r="O276" s="118">
        <v>0</v>
      </c>
      <c r="P276" s="118">
        <v>736.9298</v>
      </c>
      <c r="Q276" s="120"/>
      <c r="R276" s="119"/>
    </row>
    <row r="277" spans="1:18" x14ac:dyDescent="0.25">
      <c r="A277" s="118" t="s">
        <v>534</v>
      </c>
      <c r="B277" s="118">
        <v>105.92700000000001</v>
      </c>
      <c r="C277" s="118"/>
      <c r="D277" s="118">
        <v>67.023499999999999</v>
      </c>
      <c r="E277" s="118">
        <v>76</v>
      </c>
      <c r="F277" s="118">
        <v>32.784399999999998</v>
      </c>
      <c r="G277" s="118">
        <v>10.803900000000001</v>
      </c>
      <c r="H277" s="118">
        <v>16</v>
      </c>
      <c r="I277" s="118">
        <v>8.7867999999999995</v>
      </c>
      <c r="J277" s="118">
        <v>5.4099000000000004</v>
      </c>
      <c r="K277" s="118"/>
      <c r="L277" s="118">
        <v>1.6019000000000001</v>
      </c>
      <c r="M277" s="118"/>
      <c r="N277" s="118">
        <v>0</v>
      </c>
      <c r="O277" s="118">
        <v>0</v>
      </c>
      <c r="P277" s="118">
        <v>122.1408</v>
      </c>
      <c r="Q277" s="120"/>
      <c r="R277" s="119"/>
    </row>
    <row r="278" spans="1:18" x14ac:dyDescent="0.25">
      <c r="A278" s="118" t="s">
        <v>249</v>
      </c>
      <c r="B278" s="118">
        <v>3752.9558000000002</v>
      </c>
      <c r="C278" s="118">
        <v>117.023</v>
      </c>
      <c r="D278" s="118">
        <v>3869.9787999999999</v>
      </c>
      <c r="E278" s="118">
        <v>2324.79</v>
      </c>
      <c r="F278" s="118">
        <v>1197.7583999999999</v>
      </c>
      <c r="G278" s="118">
        <v>281.75790000000001</v>
      </c>
      <c r="H278" s="118">
        <v>701</v>
      </c>
      <c r="I278" s="118">
        <v>507.35419999999999</v>
      </c>
      <c r="J278" s="118">
        <v>145.23429999999999</v>
      </c>
      <c r="K278" s="118">
        <v>44</v>
      </c>
      <c r="L278" s="118">
        <v>92.492500000000007</v>
      </c>
      <c r="M278" s="118"/>
      <c r="N278" s="118">
        <v>56.880699999999997</v>
      </c>
      <c r="O278" s="118">
        <v>0</v>
      </c>
      <c r="P278" s="118">
        <v>4353.8517000000002</v>
      </c>
      <c r="Q278" s="120"/>
      <c r="R278" s="119"/>
    </row>
    <row r="279" spans="1:18" x14ac:dyDescent="0.25">
      <c r="A279" s="118" t="s">
        <v>535</v>
      </c>
      <c r="B279" s="118">
        <v>589.10310000000004</v>
      </c>
      <c r="C279" s="118">
        <v>19.341999999999999</v>
      </c>
      <c r="D279" s="118">
        <v>453.53089999999997</v>
      </c>
      <c r="E279" s="118">
        <v>357</v>
      </c>
      <c r="F279" s="118">
        <v>188.31379999999999</v>
      </c>
      <c r="G279" s="118">
        <v>42.171599999999998</v>
      </c>
      <c r="H279" s="118">
        <v>95</v>
      </c>
      <c r="I279" s="118">
        <v>59.457900000000002</v>
      </c>
      <c r="J279" s="118">
        <v>26.656600000000001</v>
      </c>
      <c r="K279" s="118"/>
      <c r="L279" s="118">
        <v>10.839399999999999</v>
      </c>
      <c r="M279" s="118"/>
      <c r="N279" s="118">
        <v>4.0496999999999996</v>
      </c>
      <c r="O279" s="118">
        <v>0</v>
      </c>
      <c r="P279" s="118">
        <v>681.32299999999998</v>
      </c>
      <c r="Q279" s="120"/>
      <c r="R279" s="119"/>
    </row>
    <row r="280" spans="1:18" x14ac:dyDescent="0.25">
      <c r="A280" s="118" t="s">
        <v>250</v>
      </c>
      <c r="B280" s="118">
        <v>384.64659999999998</v>
      </c>
      <c r="C280" s="118">
        <v>4.9626999999999999</v>
      </c>
      <c r="D280" s="118">
        <v>389.60930000000002</v>
      </c>
      <c r="E280" s="118">
        <v>167</v>
      </c>
      <c r="F280" s="118">
        <v>120.58410000000001</v>
      </c>
      <c r="G280" s="118">
        <v>11.603999999999999</v>
      </c>
      <c r="H280" s="118">
        <v>54</v>
      </c>
      <c r="I280" s="118">
        <v>51.077800000000003</v>
      </c>
      <c r="J280" s="118">
        <v>2.1917</v>
      </c>
      <c r="K280" s="118">
        <v>15</v>
      </c>
      <c r="L280" s="118">
        <v>9.3117000000000001</v>
      </c>
      <c r="M280" s="118">
        <v>3.4129999999999998</v>
      </c>
      <c r="N280" s="118">
        <v>1.5329999999999999</v>
      </c>
      <c r="O280" s="118">
        <v>0</v>
      </c>
      <c r="P280" s="118">
        <v>408.351</v>
      </c>
      <c r="Q280" s="120"/>
      <c r="R280" s="119"/>
    </row>
    <row r="281" spans="1:18" x14ac:dyDescent="0.25">
      <c r="A281" s="118" t="s">
        <v>251</v>
      </c>
      <c r="B281" s="118">
        <v>861.54399999999998</v>
      </c>
      <c r="C281" s="118">
        <v>40.906700000000001</v>
      </c>
      <c r="D281" s="118">
        <v>902.45069999999998</v>
      </c>
      <c r="E281" s="118">
        <v>405</v>
      </c>
      <c r="F281" s="118">
        <v>279.30849999999998</v>
      </c>
      <c r="G281" s="118">
        <v>31.422899999999998</v>
      </c>
      <c r="H281" s="118">
        <v>134</v>
      </c>
      <c r="I281" s="118">
        <v>118.3113</v>
      </c>
      <c r="J281" s="118">
        <v>11.766500000000001</v>
      </c>
      <c r="K281" s="118">
        <v>4</v>
      </c>
      <c r="L281" s="118">
        <v>21.5686</v>
      </c>
      <c r="M281" s="118"/>
      <c r="N281" s="118">
        <v>4.1025</v>
      </c>
      <c r="O281" s="118">
        <v>0</v>
      </c>
      <c r="P281" s="118">
        <v>949.74260000000004</v>
      </c>
      <c r="Q281" s="120"/>
      <c r="R281" s="119"/>
    </row>
    <row r="282" spans="1:18" x14ac:dyDescent="0.25">
      <c r="A282" s="118" t="s">
        <v>252</v>
      </c>
      <c r="B282" s="118">
        <v>1867.3893</v>
      </c>
      <c r="C282" s="118">
        <v>38.873399999999997</v>
      </c>
      <c r="D282" s="118">
        <v>1906.2627</v>
      </c>
      <c r="E282" s="118">
        <v>672.9</v>
      </c>
      <c r="F282" s="118">
        <v>589.98829999999998</v>
      </c>
      <c r="G282" s="118">
        <v>20.727900000000002</v>
      </c>
      <c r="H282" s="118">
        <v>220</v>
      </c>
      <c r="I282" s="118">
        <v>249.911</v>
      </c>
      <c r="J282" s="118"/>
      <c r="K282" s="118">
        <v>22</v>
      </c>
      <c r="L282" s="118">
        <v>45.559699999999999</v>
      </c>
      <c r="M282" s="118"/>
      <c r="N282" s="118">
        <v>0</v>
      </c>
      <c r="O282" s="118">
        <v>0</v>
      </c>
      <c r="P282" s="118">
        <v>1926.9906000000001</v>
      </c>
      <c r="Q282" s="120"/>
      <c r="R282" s="119"/>
    </row>
    <row r="283" spans="1:18" x14ac:dyDescent="0.25">
      <c r="A283" s="118" t="s">
        <v>253</v>
      </c>
      <c r="B283" s="118">
        <v>282.86160000000001</v>
      </c>
      <c r="C283" s="118"/>
      <c r="D283" s="118">
        <v>282.86160000000001</v>
      </c>
      <c r="E283" s="118">
        <v>111</v>
      </c>
      <c r="F283" s="118">
        <v>87.545699999999997</v>
      </c>
      <c r="G283" s="118">
        <v>5.8635999999999999</v>
      </c>
      <c r="H283" s="118">
        <v>43</v>
      </c>
      <c r="I283" s="118">
        <v>37.083199999999998</v>
      </c>
      <c r="J283" s="118">
        <v>4.4375999999999998</v>
      </c>
      <c r="K283" s="118">
        <v>14</v>
      </c>
      <c r="L283" s="118">
        <v>6.7603999999999997</v>
      </c>
      <c r="M283" s="118">
        <v>4.3437999999999999</v>
      </c>
      <c r="N283" s="118">
        <v>0</v>
      </c>
      <c r="O283" s="118">
        <v>0</v>
      </c>
      <c r="P283" s="118">
        <v>297.50659999999999</v>
      </c>
      <c r="Q283" s="120"/>
      <c r="R283" s="119"/>
    </row>
    <row r="284" spans="1:18" x14ac:dyDescent="0.25">
      <c r="A284" s="118" t="s">
        <v>254</v>
      </c>
      <c r="B284" s="118">
        <v>351.28949999999998</v>
      </c>
      <c r="C284" s="118">
        <v>3.7519999999999998</v>
      </c>
      <c r="D284" s="118">
        <v>355.04149999999998</v>
      </c>
      <c r="E284" s="118">
        <v>90</v>
      </c>
      <c r="F284" s="118">
        <v>109.8853</v>
      </c>
      <c r="G284" s="118"/>
      <c r="H284" s="118">
        <v>50</v>
      </c>
      <c r="I284" s="118">
        <v>46.545900000000003</v>
      </c>
      <c r="J284" s="118">
        <v>2.5905</v>
      </c>
      <c r="K284" s="118"/>
      <c r="L284" s="118">
        <v>8.4855</v>
      </c>
      <c r="M284" s="118"/>
      <c r="N284" s="118">
        <v>0</v>
      </c>
      <c r="O284" s="118">
        <v>0</v>
      </c>
      <c r="P284" s="118">
        <v>357.63200000000001</v>
      </c>
      <c r="Q284" s="120"/>
      <c r="R284" s="119"/>
    </row>
    <row r="285" spans="1:18" x14ac:dyDescent="0.25">
      <c r="A285" s="118" t="s">
        <v>255</v>
      </c>
      <c r="B285" s="118">
        <v>816.89250000000004</v>
      </c>
      <c r="C285" s="118">
        <v>18.885200000000001</v>
      </c>
      <c r="D285" s="118">
        <v>835.77769999999998</v>
      </c>
      <c r="E285" s="118">
        <v>496.75</v>
      </c>
      <c r="F285" s="118">
        <v>258.67320000000001</v>
      </c>
      <c r="G285" s="118">
        <v>59.519199999999998</v>
      </c>
      <c r="H285" s="118">
        <v>114</v>
      </c>
      <c r="I285" s="118">
        <v>109.5705</v>
      </c>
      <c r="J285" s="118">
        <v>3.3222</v>
      </c>
      <c r="K285" s="118">
        <v>4</v>
      </c>
      <c r="L285" s="118">
        <v>19.975100000000001</v>
      </c>
      <c r="M285" s="118"/>
      <c r="N285" s="118">
        <v>15.7805</v>
      </c>
      <c r="O285" s="118">
        <v>0</v>
      </c>
      <c r="P285" s="118">
        <v>914.39959999999996</v>
      </c>
      <c r="Q285" s="120"/>
      <c r="R285" s="119"/>
    </row>
    <row r="286" spans="1:18" x14ac:dyDescent="0.25">
      <c r="A286" s="118" t="s">
        <v>256</v>
      </c>
      <c r="B286" s="118">
        <v>502.92630000000003</v>
      </c>
      <c r="C286" s="118">
        <v>16.8734</v>
      </c>
      <c r="D286" s="118">
        <v>519.79970000000003</v>
      </c>
      <c r="E286" s="118">
        <v>318.82</v>
      </c>
      <c r="F286" s="118">
        <v>160.87799999999999</v>
      </c>
      <c r="G286" s="118">
        <v>39.485500000000002</v>
      </c>
      <c r="H286" s="118">
        <v>70</v>
      </c>
      <c r="I286" s="118">
        <v>68.145700000000005</v>
      </c>
      <c r="J286" s="118">
        <v>1.3907</v>
      </c>
      <c r="K286" s="118"/>
      <c r="L286" s="118">
        <v>12.4232</v>
      </c>
      <c r="M286" s="118"/>
      <c r="N286" s="118">
        <v>5.5076999999999998</v>
      </c>
      <c r="O286" s="118">
        <v>0</v>
      </c>
      <c r="P286" s="118">
        <v>566.18359999999996</v>
      </c>
      <c r="Q286" s="120"/>
      <c r="R286" s="119"/>
    </row>
    <row r="287" spans="1:18" x14ac:dyDescent="0.25">
      <c r="A287" s="118" t="s">
        <v>257</v>
      </c>
      <c r="B287" s="118">
        <v>584.69740000000002</v>
      </c>
      <c r="C287" s="118">
        <v>30.840499999999999</v>
      </c>
      <c r="D287" s="118">
        <v>615.53790000000004</v>
      </c>
      <c r="E287" s="118">
        <v>308.27999999999997</v>
      </c>
      <c r="F287" s="118">
        <v>190.50899999999999</v>
      </c>
      <c r="G287" s="118">
        <v>29.442799999999998</v>
      </c>
      <c r="H287" s="118">
        <v>72</v>
      </c>
      <c r="I287" s="118">
        <v>80.697000000000003</v>
      </c>
      <c r="J287" s="118"/>
      <c r="K287" s="118">
        <v>12</v>
      </c>
      <c r="L287" s="118">
        <v>14.711399999999999</v>
      </c>
      <c r="M287" s="118"/>
      <c r="N287" s="118">
        <v>3.6619000000000002</v>
      </c>
      <c r="O287" s="118">
        <v>0</v>
      </c>
      <c r="P287" s="118">
        <v>648.64260000000002</v>
      </c>
      <c r="Q287" s="120"/>
      <c r="R287" s="119"/>
    </row>
    <row r="288" spans="1:18" x14ac:dyDescent="0.25">
      <c r="A288" s="118" t="s">
        <v>258</v>
      </c>
      <c r="B288" s="118">
        <v>665.74379999999996</v>
      </c>
      <c r="C288" s="118">
        <v>24.918500000000002</v>
      </c>
      <c r="D288" s="118">
        <v>690.66229999999996</v>
      </c>
      <c r="E288" s="118">
        <v>372</v>
      </c>
      <c r="F288" s="118">
        <v>213.76</v>
      </c>
      <c r="G288" s="118">
        <v>39.56</v>
      </c>
      <c r="H288" s="118">
        <v>122</v>
      </c>
      <c r="I288" s="118">
        <v>90.5458</v>
      </c>
      <c r="J288" s="118">
        <v>23.590599999999998</v>
      </c>
      <c r="K288" s="118">
        <v>9</v>
      </c>
      <c r="L288" s="118">
        <v>16.506799999999998</v>
      </c>
      <c r="M288" s="118"/>
      <c r="N288" s="118">
        <v>13.922700000000001</v>
      </c>
      <c r="O288" s="118">
        <v>0</v>
      </c>
      <c r="P288" s="118">
        <v>767.73559999999998</v>
      </c>
      <c r="Q288" s="120"/>
      <c r="R288" s="119"/>
    </row>
    <row r="289" spans="1:18" x14ac:dyDescent="0.25">
      <c r="A289" s="118" t="s">
        <v>259</v>
      </c>
      <c r="B289" s="118">
        <v>1330.6391000000001</v>
      </c>
      <c r="C289" s="118">
        <v>59.042499999999997</v>
      </c>
      <c r="D289" s="118">
        <v>1389.6815999999999</v>
      </c>
      <c r="E289" s="118">
        <v>613.15</v>
      </c>
      <c r="F289" s="118">
        <v>430.10649999999998</v>
      </c>
      <c r="G289" s="118">
        <v>45.760899999999999</v>
      </c>
      <c r="H289" s="118">
        <v>183</v>
      </c>
      <c r="I289" s="118">
        <v>182.18729999999999</v>
      </c>
      <c r="J289" s="118">
        <v>0.60960000000000003</v>
      </c>
      <c r="K289" s="118"/>
      <c r="L289" s="118">
        <v>33.2134</v>
      </c>
      <c r="M289" s="118"/>
      <c r="N289" s="118">
        <v>16.647400000000001</v>
      </c>
      <c r="O289" s="118">
        <v>0</v>
      </c>
      <c r="P289" s="118">
        <v>1452.6994999999999</v>
      </c>
      <c r="Q289" s="120"/>
      <c r="R289" s="119"/>
    </row>
    <row r="290" spans="1:18" x14ac:dyDescent="0.25">
      <c r="A290" s="118" t="s">
        <v>260</v>
      </c>
      <c r="B290" s="118">
        <v>1601.4421</v>
      </c>
      <c r="C290" s="118">
        <v>84.99</v>
      </c>
      <c r="D290" s="118">
        <v>1686.4321</v>
      </c>
      <c r="E290" s="118">
        <v>1023.53</v>
      </c>
      <c r="F290" s="118">
        <v>521.95069999999998</v>
      </c>
      <c r="G290" s="118">
        <v>125.3948</v>
      </c>
      <c r="H290" s="118">
        <v>355</v>
      </c>
      <c r="I290" s="118">
        <v>221.09119999999999</v>
      </c>
      <c r="J290" s="118">
        <v>100.4316</v>
      </c>
      <c r="K290" s="118">
        <v>142</v>
      </c>
      <c r="L290" s="118">
        <v>40.305700000000002</v>
      </c>
      <c r="M290" s="118">
        <v>61.016599999999997</v>
      </c>
      <c r="N290" s="118">
        <v>30.527999999999999</v>
      </c>
      <c r="O290" s="118">
        <v>0</v>
      </c>
      <c r="P290" s="118">
        <v>2003.8031000000001</v>
      </c>
      <c r="Q290" s="120"/>
      <c r="R290" s="119"/>
    </row>
    <row r="291" spans="1:18" x14ac:dyDescent="0.25">
      <c r="A291" s="118" t="s">
        <v>261</v>
      </c>
      <c r="B291" s="118">
        <v>314.73059999999998</v>
      </c>
      <c r="C291" s="118">
        <v>7.7119</v>
      </c>
      <c r="D291" s="118">
        <v>322.4425</v>
      </c>
      <c r="E291" s="118">
        <v>260.38</v>
      </c>
      <c r="F291" s="118">
        <v>99.796000000000006</v>
      </c>
      <c r="G291" s="118">
        <v>40.146000000000001</v>
      </c>
      <c r="H291" s="118">
        <v>57</v>
      </c>
      <c r="I291" s="118">
        <v>42.272199999999998</v>
      </c>
      <c r="J291" s="118">
        <v>11.0458</v>
      </c>
      <c r="K291" s="118">
        <v>57</v>
      </c>
      <c r="L291" s="118">
        <v>7.7064000000000004</v>
      </c>
      <c r="M291" s="118">
        <v>29.5762</v>
      </c>
      <c r="N291" s="118">
        <v>0</v>
      </c>
      <c r="O291" s="118">
        <v>0</v>
      </c>
      <c r="P291" s="118">
        <v>403.21050000000002</v>
      </c>
      <c r="Q291" s="120"/>
      <c r="R291" s="119"/>
    </row>
    <row r="292" spans="1:18" x14ac:dyDescent="0.25">
      <c r="A292" s="118" t="s">
        <v>262</v>
      </c>
      <c r="B292" s="118">
        <v>439.44900000000001</v>
      </c>
      <c r="C292" s="118">
        <v>10.9626</v>
      </c>
      <c r="D292" s="118">
        <v>450.41160000000002</v>
      </c>
      <c r="E292" s="118">
        <v>204</v>
      </c>
      <c r="F292" s="118">
        <v>139.4024</v>
      </c>
      <c r="G292" s="118">
        <v>16.1494</v>
      </c>
      <c r="H292" s="118">
        <v>100</v>
      </c>
      <c r="I292" s="118">
        <v>59.048999999999999</v>
      </c>
      <c r="J292" s="118">
        <v>30.7133</v>
      </c>
      <c r="K292" s="118">
        <v>3</v>
      </c>
      <c r="L292" s="118">
        <v>10.764799999999999</v>
      </c>
      <c r="M292" s="118"/>
      <c r="N292" s="118">
        <v>0</v>
      </c>
      <c r="O292" s="118">
        <v>0</v>
      </c>
      <c r="P292" s="118">
        <v>497.27429999999998</v>
      </c>
      <c r="Q292" s="120"/>
      <c r="R292" s="119"/>
    </row>
    <row r="293" spans="1:18" x14ac:dyDescent="0.25">
      <c r="A293" s="118" t="s">
        <v>263</v>
      </c>
      <c r="B293" s="118">
        <v>822.68140000000005</v>
      </c>
      <c r="C293" s="118">
        <v>37.527700000000003</v>
      </c>
      <c r="D293" s="118">
        <v>860.20910000000003</v>
      </c>
      <c r="E293" s="118">
        <v>373</v>
      </c>
      <c r="F293" s="118">
        <v>266.23469999999998</v>
      </c>
      <c r="G293" s="118">
        <v>26.691299999999998</v>
      </c>
      <c r="H293" s="118">
        <v>142</v>
      </c>
      <c r="I293" s="118">
        <v>112.7734</v>
      </c>
      <c r="J293" s="118">
        <v>21.919899999999998</v>
      </c>
      <c r="K293" s="118"/>
      <c r="L293" s="118">
        <v>20.559000000000001</v>
      </c>
      <c r="M293" s="118"/>
      <c r="N293" s="118">
        <v>0</v>
      </c>
      <c r="O293" s="118">
        <v>0</v>
      </c>
      <c r="P293" s="118">
        <v>908.82029999999997</v>
      </c>
      <c r="Q293" s="120"/>
      <c r="R293" s="119"/>
    </row>
    <row r="294" spans="1:18" x14ac:dyDescent="0.25">
      <c r="A294" s="118" t="s">
        <v>264</v>
      </c>
      <c r="B294" s="118">
        <v>410.25200000000001</v>
      </c>
      <c r="C294" s="118">
        <v>3.8800000000000001E-2</v>
      </c>
      <c r="D294" s="118">
        <v>410.29079999999999</v>
      </c>
      <c r="E294" s="118">
        <v>127</v>
      </c>
      <c r="F294" s="118">
        <v>126.985</v>
      </c>
      <c r="G294" s="118">
        <v>3.7000000000000002E-3</v>
      </c>
      <c r="H294" s="118">
        <v>46</v>
      </c>
      <c r="I294" s="118">
        <v>53.789099999999998</v>
      </c>
      <c r="J294" s="118"/>
      <c r="K294" s="118"/>
      <c r="L294" s="118">
        <v>9.8059999999999992</v>
      </c>
      <c r="M294" s="118"/>
      <c r="N294" s="118">
        <v>4.6410999999999998</v>
      </c>
      <c r="O294" s="118">
        <v>0</v>
      </c>
      <c r="P294" s="118">
        <v>414.93560000000002</v>
      </c>
      <c r="Q294" s="120"/>
      <c r="R294" s="119"/>
    </row>
    <row r="295" spans="1:18" x14ac:dyDescent="0.25">
      <c r="A295" s="118" t="s">
        <v>265</v>
      </c>
      <c r="B295" s="118">
        <v>728.78340000000003</v>
      </c>
      <c r="C295" s="118">
        <v>24.370200000000001</v>
      </c>
      <c r="D295" s="118">
        <v>753.15359999999998</v>
      </c>
      <c r="E295" s="118">
        <v>352.14</v>
      </c>
      <c r="F295" s="118">
        <v>233.101</v>
      </c>
      <c r="G295" s="118">
        <v>29.759699999999999</v>
      </c>
      <c r="H295" s="118">
        <v>99</v>
      </c>
      <c r="I295" s="118">
        <v>98.738399999999999</v>
      </c>
      <c r="J295" s="118">
        <v>0.19620000000000001</v>
      </c>
      <c r="K295" s="118">
        <v>19</v>
      </c>
      <c r="L295" s="118">
        <v>18.000399999999999</v>
      </c>
      <c r="M295" s="118">
        <v>0.5998</v>
      </c>
      <c r="N295" s="118">
        <v>12.206</v>
      </c>
      <c r="O295" s="118">
        <v>0</v>
      </c>
      <c r="P295" s="118">
        <v>795.9153</v>
      </c>
      <c r="Q295" s="120"/>
      <c r="R295" s="119"/>
    </row>
    <row r="296" spans="1:18" x14ac:dyDescent="0.25">
      <c r="A296" s="118" t="s">
        <v>266</v>
      </c>
      <c r="B296" s="118">
        <v>5967.9980999999998</v>
      </c>
      <c r="C296" s="118">
        <v>206.34909999999999</v>
      </c>
      <c r="D296" s="118">
        <v>6174.3472000000002</v>
      </c>
      <c r="E296" s="118">
        <v>1944.57</v>
      </c>
      <c r="F296" s="118">
        <v>1910.9604999999999</v>
      </c>
      <c r="G296" s="118">
        <v>8.4024000000000001</v>
      </c>
      <c r="H296" s="118">
        <v>965</v>
      </c>
      <c r="I296" s="118">
        <v>809.45690000000002</v>
      </c>
      <c r="J296" s="118">
        <v>116.65730000000001</v>
      </c>
      <c r="K296" s="118">
        <v>70</v>
      </c>
      <c r="L296" s="118">
        <v>147.5669</v>
      </c>
      <c r="M296" s="118"/>
      <c r="N296" s="118">
        <v>39.772199999999998</v>
      </c>
      <c r="O296" s="118">
        <v>0</v>
      </c>
      <c r="P296" s="118">
        <v>6339.1791000000003</v>
      </c>
      <c r="Q296" s="120"/>
      <c r="R296" s="119"/>
    </row>
    <row r="297" spans="1:18" x14ac:dyDescent="0.25">
      <c r="A297" s="118" t="s">
        <v>267</v>
      </c>
      <c r="B297" s="118">
        <v>1388.0283999999999</v>
      </c>
      <c r="C297" s="118">
        <v>46.523600000000002</v>
      </c>
      <c r="D297" s="118">
        <v>1434.5519999999999</v>
      </c>
      <c r="E297" s="118">
        <v>660.65</v>
      </c>
      <c r="F297" s="118">
        <v>443.99380000000002</v>
      </c>
      <c r="G297" s="118">
        <v>54.164000000000001</v>
      </c>
      <c r="H297" s="118">
        <v>273</v>
      </c>
      <c r="I297" s="118">
        <v>188.06979999999999</v>
      </c>
      <c r="J297" s="118">
        <v>63.697699999999998</v>
      </c>
      <c r="K297" s="118">
        <v>7</v>
      </c>
      <c r="L297" s="118">
        <v>34.285800000000002</v>
      </c>
      <c r="M297" s="118"/>
      <c r="N297" s="118">
        <v>0</v>
      </c>
      <c r="O297" s="118">
        <v>0</v>
      </c>
      <c r="P297" s="118">
        <v>1552.4137000000001</v>
      </c>
      <c r="Q297" s="120"/>
      <c r="R297" s="119"/>
    </row>
    <row r="298" spans="1:18" x14ac:dyDescent="0.25">
      <c r="A298" s="118" t="s">
        <v>268</v>
      </c>
      <c r="B298" s="118">
        <v>167.64359999999999</v>
      </c>
      <c r="C298" s="118"/>
      <c r="D298" s="118">
        <v>167.64359999999999</v>
      </c>
      <c r="E298" s="118">
        <v>76</v>
      </c>
      <c r="F298" s="118">
        <v>51.8857</v>
      </c>
      <c r="G298" s="118">
        <v>6.0286</v>
      </c>
      <c r="H298" s="118">
        <v>42</v>
      </c>
      <c r="I298" s="118">
        <v>21.978100000000001</v>
      </c>
      <c r="J298" s="118">
        <v>15.016400000000001</v>
      </c>
      <c r="K298" s="118"/>
      <c r="L298" s="118">
        <v>4.0067000000000004</v>
      </c>
      <c r="M298" s="118"/>
      <c r="N298" s="118">
        <v>0</v>
      </c>
      <c r="O298" s="118">
        <v>0</v>
      </c>
      <c r="P298" s="118">
        <v>188.68860000000001</v>
      </c>
      <c r="Q298" s="120"/>
      <c r="R298" s="119"/>
    </row>
    <row r="299" spans="1:18" x14ac:dyDescent="0.25">
      <c r="A299" s="118" t="s">
        <v>269</v>
      </c>
      <c r="B299" s="118">
        <v>95.252899999999997</v>
      </c>
      <c r="C299" s="118"/>
      <c r="D299" s="118">
        <v>95.252899999999997</v>
      </c>
      <c r="E299" s="118">
        <v>51</v>
      </c>
      <c r="F299" s="118">
        <v>29.480799999999999</v>
      </c>
      <c r="G299" s="118">
        <v>5.3798000000000004</v>
      </c>
      <c r="H299" s="118">
        <v>20</v>
      </c>
      <c r="I299" s="118">
        <v>12.4877</v>
      </c>
      <c r="J299" s="118">
        <v>5.6342999999999996</v>
      </c>
      <c r="K299" s="118"/>
      <c r="L299" s="118">
        <v>2.2765</v>
      </c>
      <c r="M299" s="118"/>
      <c r="N299" s="118">
        <v>0</v>
      </c>
      <c r="O299" s="118">
        <v>0</v>
      </c>
      <c r="P299" s="118">
        <v>106.267</v>
      </c>
      <c r="Q299" s="120"/>
      <c r="R299" s="119"/>
    </row>
    <row r="300" spans="1:18" x14ac:dyDescent="0.25">
      <c r="A300" s="118" t="s">
        <v>270</v>
      </c>
      <c r="B300" s="118">
        <v>213.17840000000001</v>
      </c>
      <c r="C300" s="118">
        <v>7.3578000000000001</v>
      </c>
      <c r="D300" s="118">
        <v>220.53620000000001</v>
      </c>
      <c r="E300" s="118">
        <v>62</v>
      </c>
      <c r="F300" s="118">
        <v>68.256</v>
      </c>
      <c r="G300" s="118"/>
      <c r="H300" s="118">
        <v>32</v>
      </c>
      <c r="I300" s="118">
        <v>28.912299999999998</v>
      </c>
      <c r="J300" s="118">
        <v>2.3157999999999999</v>
      </c>
      <c r="K300" s="118"/>
      <c r="L300" s="118">
        <v>5.2708000000000004</v>
      </c>
      <c r="M300" s="118"/>
      <c r="N300" s="118">
        <v>0</v>
      </c>
      <c r="O300" s="118">
        <v>0</v>
      </c>
      <c r="P300" s="118">
        <v>222.852</v>
      </c>
      <c r="Q300" s="120"/>
      <c r="R300" s="119"/>
    </row>
    <row r="301" spans="1:18" x14ac:dyDescent="0.25">
      <c r="A301" s="118" t="s">
        <v>271</v>
      </c>
      <c r="B301" s="118">
        <v>582.08069999999998</v>
      </c>
      <c r="C301" s="118">
        <v>27.846299999999999</v>
      </c>
      <c r="D301" s="118">
        <v>609.92700000000002</v>
      </c>
      <c r="E301" s="118">
        <v>253.05</v>
      </c>
      <c r="F301" s="118">
        <v>188.7724</v>
      </c>
      <c r="G301" s="118">
        <v>16.069400000000002</v>
      </c>
      <c r="H301" s="118">
        <v>86</v>
      </c>
      <c r="I301" s="118">
        <v>79.961399999999998</v>
      </c>
      <c r="J301" s="118">
        <v>4.5289000000000001</v>
      </c>
      <c r="K301" s="118">
        <v>2</v>
      </c>
      <c r="L301" s="118">
        <v>14.577299999999999</v>
      </c>
      <c r="M301" s="118"/>
      <c r="N301" s="118">
        <v>0</v>
      </c>
      <c r="O301" s="118">
        <v>0</v>
      </c>
      <c r="P301" s="118">
        <v>630.52530000000002</v>
      </c>
      <c r="Q301" s="120"/>
      <c r="R301" s="119"/>
    </row>
    <row r="302" spans="1:18" x14ac:dyDescent="0.25">
      <c r="A302" s="118" t="s">
        <v>272</v>
      </c>
      <c r="B302" s="118">
        <v>761.9511</v>
      </c>
      <c r="C302" s="118"/>
      <c r="D302" s="118">
        <v>761.9511</v>
      </c>
      <c r="E302" s="118">
        <v>334.9</v>
      </c>
      <c r="F302" s="118">
        <v>235.82390000000001</v>
      </c>
      <c r="G302" s="118">
        <v>24.768999999999998</v>
      </c>
      <c r="H302" s="118">
        <v>121</v>
      </c>
      <c r="I302" s="118">
        <v>99.891800000000003</v>
      </c>
      <c r="J302" s="118">
        <v>15.831200000000001</v>
      </c>
      <c r="K302" s="118">
        <v>13</v>
      </c>
      <c r="L302" s="118">
        <v>18.210599999999999</v>
      </c>
      <c r="M302" s="118"/>
      <c r="N302" s="118">
        <v>0</v>
      </c>
      <c r="O302" s="118">
        <v>0</v>
      </c>
      <c r="P302" s="118">
        <v>802.55129999999997</v>
      </c>
      <c r="Q302" s="120"/>
      <c r="R302" s="119"/>
    </row>
    <row r="303" spans="1:18" x14ac:dyDescent="0.25">
      <c r="A303" s="118" t="s">
        <v>273</v>
      </c>
      <c r="B303" s="118">
        <v>164.04300000000001</v>
      </c>
      <c r="C303" s="118"/>
      <c r="D303" s="118">
        <v>164.04300000000001</v>
      </c>
      <c r="E303" s="118">
        <v>119</v>
      </c>
      <c r="F303" s="118">
        <v>50.771299999999997</v>
      </c>
      <c r="G303" s="118">
        <v>17.057200000000002</v>
      </c>
      <c r="H303" s="118">
        <v>25</v>
      </c>
      <c r="I303" s="118">
        <v>21.506</v>
      </c>
      <c r="J303" s="118">
        <v>2.6204999999999998</v>
      </c>
      <c r="K303" s="118"/>
      <c r="L303" s="118">
        <v>3.9205999999999999</v>
      </c>
      <c r="M303" s="118"/>
      <c r="N303" s="118">
        <v>0</v>
      </c>
      <c r="O303" s="118">
        <v>0</v>
      </c>
      <c r="P303" s="118">
        <v>183.72069999999999</v>
      </c>
      <c r="Q303" s="120"/>
      <c r="R303" s="119"/>
    </row>
    <row r="304" spans="1:18" x14ac:dyDescent="0.25">
      <c r="A304" s="118" t="s">
        <v>536</v>
      </c>
      <c r="B304" s="118">
        <v>68.674199999999999</v>
      </c>
      <c r="C304" s="118"/>
      <c r="D304" s="118">
        <v>54.189700000000002</v>
      </c>
      <c r="E304" s="118">
        <v>41</v>
      </c>
      <c r="F304" s="118">
        <v>21.2547</v>
      </c>
      <c r="G304" s="118">
        <v>4.9363000000000001</v>
      </c>
      <c r="H304" s="118">
        <v>3</v>
      </c>
      <c r="I304" s="118">
        <v>7.1043000000000003</v>
      </c>
      <c r="J304" s="118"/>
      <c r="K304" s="118"/>
      <c r="L304" s="118">
        <v>1.2950999999999999</v>
      </c>
      <c r="M304" s="118"/>
      <c r="N304" s="118">
        <v>0</v>
      </c>
      <c r="O304" s="118">
        <v>0</v>
      </c>
      <c r="P304" s="118">
        <v>73.610500000000002</v>
      </c>
      <c r="Q304" s="120"/>
      <c r="R304" s="119"/>
    </row>
    <row r="305" spans="1:18" x14ac:dyDescent="0.25">
      <c r="A305" s="118" t="s">
        <v>274</v>
      </c>
      <c r="B305" s="118">
        <v>1602.9321</v>
      </c>
      <c r="C305" s="118">
        <v>64.793899999999994</v>
      </c>
      <c r="D305" s="118">
        <v>1667.7260000000001</v>
      </c>
      <c r="E305" s="118">
        <v>665.4</v>
      </c>
      <c r="F305" s="118">
        <v>516.16120000000001</v>
      </c>
      <c r="G305" s="118">
        <v>37.309699999999999</v>
      </c>
      <c r="H305" s="118">
        <v>249</v>
      </c>
      <c r="I305" s="118">
        <v>218.63890000000001</v>
      </c>
      <c r="J305" s="118">
        <v>22.770800000000001</v>
      </c>
      <c r="K305" s="118">
        <v>6</v>
      </c>
      <c r="L305" s="118">
        <v>39.858699999999999</v>
      </c>
      <c r="M305" s="118"/>
      <c r="N305" s="118">
        <v>6.6517999999999997</v>
      </c>
      <c r="O305" s="118">
        <v>0</v>
      </c>
      <c r="P305" s="118">
        <v>1734.4583</v>
      </c>
      <c r="Q305" s="120"/>
      <c r="R305" s="119"/>
    </row>
    <row r="306" spans="1:18" x14ac:dyDescent="0.25">
      <c r="A306" s="118" t="s">
        <v>275</v>
      </c>
      <c r="B306" s="118">
        <v>3179.4238</v>
      </c>
      <c r="C306" s="118">
        <v>214.72739999999999</v>
      </c>
      <c r="D306" s="118">
        <v>3394.1511999999998</v>
      </c>
      <c r="E306" s="118">
        <v>2283</v>
      </c>
      <c r="F306" s="118">
        <v>1050.4898000000001</v>
      </c>
      <c r="G306" s="118">
        <v>308.12759999999997</v>
      </c>
      <c r="H306" s="118">
        <v>546</v>
      </c>
      <c r="I306" s="118">
        <v>444.97320000000002</v>
      </c>
      <c r="J306" s="118">
        <v>75.770099999999999</v>
      </c>
      <c r="K306" s="118">
        <v>708</v>
      </c>
      <c r="L306" s="118">
        <v>81.120199999999997</v>
      </c>
      <c r="M306" s="118">
        <v>376.12790000000001</v>
      </c>
      <c r="N306" s="118">
        <v>3.4449999999999998</v>
      </c>
      <c r="O306" s="118">
        <v>0</v>
      </c>
      <c r="P306" s="118">
        <v>4157.6217999999999</v>
      </c>
      <c r="Q306" s="120"/>
      <c r="R306" s="119"/>
    </row>
    <row r="307" spans="1:18" x14ac:dyDescent="0.25">
      <c r="A307" s="118" t="s">
        <v>276</v>
      </c>
      <c r="B307" s="118">
        <v>190.70060000000001</v>
      </c>
      <c r="C307" s="118"/>
      <c r="D307" s="118">
        <v>190.70060000000001</v>
      </c>
      <c r="E307" s="118">
        <v>77.66</v>
      </c>
      <c r="F307" s="118">
        <v>59.021799999999999</v>
      </c>
      <c r="G307" s="118">
        <v>4.6595000000000004</v>
      </c>
      <c r="H307" s="118">
        <v>17</v>
      </c>
      <c r="I307" s="118">
        <v>25.000800000000002</v>
      </c>
      <c r="J307" s="118"/>
      <c r="K307" s="118"/>
      <c r="L307" s="118">
        <v>4.5576999999999996</v>
      </c>
      <c r="M307" s="118"/>
      <c r="N307" s="118">
        <v>0</v>
      </c>
      <c r="O307" s="118">
        <v>0</v>
      </c>
      <c r="P307" s="118">
        <v>195.36009999999999</v>
      </c>
      <c r="Q307" s="120"/>
      <c r="R307" s="119"/>
    </row>
    <row r="308" spans="1:18" x14ac:dyDescent="0.25">
      <c r="A308" s="118" t="s">
        <v>277</v>
      </c>
      <c r="B308" s="118">
        <v>168.72219999999999</v>
      </c>
      <c r="C308" s="118"/>
      <c r="D308" s="118">
        <v>168.72219999999999</v>
      </c>
      <c r="E308" s="118">
        <v>100</v>
      </c>
      <c r="F308" s="118">
        <v>52.219499999999996</v>
      </c>
      <c r="G308" s="118">
        <v>11.9451</v>
      </c>
      <c r="H308" s="118">
        <v>31</v>
      </c>
      <c r="I308" s="118">
        <v>22.119499999999999</v>
      </c>
      <c r="J308" s="118">
        <v>6.6604000000000001</v>
      </c>
      <c r="K308" s="118"/>
      <c r="L308" s="118">
        <v>4.0324999999999998</v>
      </c>
      <c r="M308" s="118"/>
      <c r="N308" s="118">
        <v>3.9241000000000001</v>
      </c>
      <c r="O308" s="118">
        <v>0</v>
      </c>
      <c r="P308" s="118">
        <v>191.2518</v>
      </c>
      <c r="Q308" s="120"/>
      <c r="R308" s="119"/>
    </row>
    <row r="309" spans="1:18" x14ac:dyDescent="0.25">
      <c r="A309" s="118" t="s">
        <v>278</v>
      </c>
      <c r="B309" s="118">
        <v>293.12779999999998</v>
      </c>
      <c r="C309" s="118"/>
      <c r="D309" s="118">
        <v>293.12779999999998</v>
      </c>
      <c r="E309" s="118">
        <v>102</v>
      </c>
      <c r="F309" s="118">
        <v>90.723100000000002</v>
      </c>
      <c r="G309" s="118">
        <v>2.8191999999999999</v>
      </c>
      <c r="H309" s="118">
        <v>39</v>
      </c>
      <c r="I309" s="118">
        <v>38.429099999999998</v>
      </c>
      <c r="J309" s="118">
        <v>0.42820000000000003</v>
      </c>
      <c r="K309" s="118"/>
      <c r="L309" s="118">
        <v>7.0057999999999998</v>
      </c>
      <c r="M309" s="118"/>
      <c r="N309" s="118">
        <v>0</v>
      </c>
      <c r="O309" s="118">
        <v>0</v>
      </c>
      <c r="P309" s="118">
        <v>296.37520000000001</v>
      </c>
      <c r="Q309" s="120"/>
      <c r="R309" s="119"/>
    </row>
    <row r="310" spans="1:18" x14ac:dyDescent="0.25">
      <c r="A310" s="118" t="s">
        <v>279</v>
      </c>
      <c r="B310" s="118">
        <v>1098.7969000000001</v>
      </c>
      <c r="C310" s="118">
        <v>48.553400000000003</v>
      </c>
      <c r="D310" s="118">
        <v>1147.3503000000001</v>
      </c>
      <c r="E310" s="118">
        <v>475.33</v>
      </c>
      <c r="F310" s="118">
        <v>355.10489999999999</v>
      </c>
      <c r="G310" s="118">
        <v>30.0563</v>
      </c>
      <c r="H310" s="118">
        <v>108</v>
      </c>
      <c r="I310" s="118">
        <v>150.41759999999999</v>
      </c>
      <c r="J310" s="118"/>
      <c r="K310" s="118">
        <v>4</v>
      </c>
      <c r="L310" s="118">
        <v>27.421700000000001</v>
      </c>
      <c r="M310" s="118"/>
      <c r="N310" s="118">
        <v>0</v>
      </c>
      <c r="O310" s="118">
        <v>0</v>
      </c>
      <c r="P310" s="118">
        <v>1177.4066</v>
      </c>
      <c r="Q310" s="120"/>
      <c r="R310" s="119"/>
    </row>
    <row r="311" spans="1:18" x14ac:dyDescent="0.25">
      <c r="A311" s="118" t="s">
        <v>537</v>
      </c>
      <c r="B311" s="118">
        <v>60.126899999999999</v>
      </c>
      <c r="C311" s="118">
        <v>3.2099999999999997E-2</v>
      </c>
      <c r="D311" s="118">
        <v>36.134099999999997</v>
      </c>
      <c r="E311" s="118">
        <v>29</v>
      </c>
      <c r="F311" s="118">
        <v>18.619199999999999</v>
      </c>
      <c r="G311" s="118">
        <v>2.5952000000000002</v>
      </c>
      <c r="H311" s="118">
        <v>8</v>
      </c>
      <c r="I311" s="118">
        <v>4.7371999999999996</v>
      </c>
      <c r="J311" s="118">
        <v>2.4470999999999998</v>
      </c>
      <c r="K311" s="118"/>
      <c r="L311" s="118">
        <v>0.86360000000000003</v>
      </c>
      <c r="M311" s="118"/>
      <c r="N311" s="118">
        <v>0</v>
      </c>
      <c r="O311" s="118">
        <v>0</v>
      </c>
      <c r="P311" s="118">
        <v>65.201300000000003</v>
      </c>
      <c r="Q311" s="120"/>
      <c r="R311" s="119"/>
    </row>
    <row r="312" spans="1:18" x14ac:dyDescent="0.25">
      <c r="A312" s="118" t="s">
        <v>280</v>
      </c>
      <c r="B312" s="118">
        <v>87.112899999999996</v>
      </c>
      <c r="C312" s="118"/>
      <c r="D312" s="118">
        <v>87.112899999999996</v>
      </c>
      <c r="E312" s="118">
        <v>52</v>
      </c>
      <c r="F312" s="118">
        <v>26.961400000000001</v>
      </c>
      <c r="G312" s="118">
        <v>6.2595999999999998</v>
      </c>
      <c r="H312" s="118">
        <v>10</v>
      </c>
      <c r="I312" s="118">
        <v>11.420500000000001</v>
      </c>
      <c r="J312" s="118"/>
      <c r="K312" s="118"/>
      <c r="L312" s="118">
        <v>2.0819999999999999</v>
      </c>
      <c r="M312" s="118"/>
      <c r="N312" s="118">
        <v>0</v>
      </c>
      <c r="O312" s="118">
        <v>0</v>
      </c>
      <c r="P312" s="118">
        <v>93.372500000000002</v>
      </c>
      <c r="Q312" s="120"/>
      <c r="R312" s="119"/>
    </row>
    <row r="313" spans="1:18" x14ac:dyDescent="0.25">
      <c r="A313" s="118" t="s">
        <v>281</v>
      </c>
      <c r="B313" s="118">
        <v>100.7076</v>
      </c>
      <c r="C313" s="118"/>
      <c r="D313" s="118">
        <v>100.7076</v>
      </c>
      <c r="E313" s="118">
        <v>68.67</v>
      </c>
      <c r="F313" s="118">
        <v>31.169</v>
      </c>
      <c r="G313" s="118">
        <v>9.3751999999999995</v>
      </c>
      <c r="H313" s="118">
        <v>13</v>
      </c>
      <c r="I313" s="118">
        <v>13.2028</v>
      </c>
      <c r="J313" s="118"/>
      <c r="K313" s="118"/>
      <c r="L313" s="118">
        <v>2.4068999999999998</v>
      </c>
      <c r="M313" s="118"/>
      <c r="N313" s="118">
        <v>0</v>
      </c>
      <c r="O313" s="118">
        <v>0</v>
      </c>
      <c r="P313" s="118">
        <v>110.08280000000001</v>
      </c>
      <c r="Q313" s="120"/>
      <c r="R313" s="119"/>
    </row>
    <row r="314" spans="1:18" x14ac:dyDescent="0.25">
      <c r="A314" s="118" t="s">
        <v>282</v>
      </c>
      <c r="B314" s="118">
        <v>1688.4857999999999</v>
      </c>
      <c r="C314" s="118">
        <v>59.677199999999999</v>
      </c>
      <c r="D314" s="118">
        <v>1748.163</v>
      </c>
      <c r="E314" s="118">
        <v>919.64</v>
      </c>
      <c r="F314" s="118">
        <v>541.05640000000005</v>
      </c>
      <c r="G314" s="118">
        <v>94.645899999999997</v>
      </c>
      <c r="H314" s="118">
        <v>275</v>
      </c>
      <c r="I314" s="118">
        <v>229.1842</v>
      </c>
      <c r="J314" s="118">
        <v>34.361899999999999</v>
      </c>
      <c r="K314" s="118">
        <v>22</v>
      </c>
      <c r="L314" s="118">
        <v>41.781100000000002</v>
      </c>
      <c r="M314" s="118"/>
      <c r="N314" s="118">
        <v>29.0502</v>
      </c>
      <c r="O314" s="118">
        <v>0</v>
      </c>
      <c r="P314" s="118">
        <v>1906.221</v>
      </c>
      <c r="Q314" s="120"/>
      <c r="R314" s="119"/>
    </row>
    <row r="315" spans="1:18" x14ac:dyDescent="0.25">
      <c r="A315" s="118" t="s">
        <v>283</v>
      </c>
      <c r="B315" s="118">
        <v>403.14929999999998</v>
      </c>
      <c r="C315" s="118">
        <v>27.325199999999999</v>
      </c>
      <c r="D315" s="118">
        <v>430.47449999999998</v>
      </c>
      <c r="E315" s="118">
        <v>163</v>
      </c>
      <c r="F315" s="118">
        <v>133.2319</v>
      </c>
      <c r="G315" s="118">
        <v>7.4420000000000002</v>
      </c>
      <c r="H315" s="118">
        <v>31</v>
      </c>
      <c r="I315" s="118">
        <v>56.435200000000002</v>
      </c>
      <c r="J315" s="118"/>
      <c r="K315" s="118"/>
      <c r="L315" s="118">
        <v>10.2883</v>
      </c>
      <c r="M315" s="118"/>
      <c r="N315" s="118">
        <v>0.95020000000000004</v>
      </c>
      <c r="O315" s="118">
        <v>0</v>
      </c>
      <c r="P315" s="118">
        <v>438.86669999999998</v>
      </c>
      <c r="Q315" s="120"/>
      <c r="R315" s="119"/>
    </row>
    <row r="316" spans="1:18" x14ac:dyDescent="0.25">
      <c r="A316" s="118" t="s">
        <v>284</v>
      </c>
      <c r="B316" s="118">
        <v>664.96939999999995</v>
      </c>
      <c r="C316" s="118">
        <v>16.051600000000001</v>
      </c>
      <c r="D316" s="118">
        <v>681.02099999999996</v>
      </c>
      <c r="E316" s="118">
        <v>406.88</v>
      </c>
      <c r="F316" s="118">
        <v>210.77600000000001</v>
      </c>
      <c r="G316" s="118">
        <v>49.026000000000003</v>
      </c>
      <c r="H316" s="118">
        <v>94</v>
      </c>
      <c r="I316" s="118">
        <v>89.281899999999993</v>
      </c>
      <c r="J316" s="118">
        <v>3.5386000000000002</v>
      </c>
      <c r="K316" s="118"/>
      <c r="L316" s="118">
        <v>16.276399999999999</v>
      </c>
      <c r="M316" s="118"/>
      <c r="N316" s="118">
        <v>0</v>
      </c>
      <c r="O316" s="118">
        <v>0</v>
      </c>
      <c r="P316" s="118">
        <v>733.5856</v>
      </c>
      <c r="Q316" s="120"/>
      <c r="R316" s="119"/>
    </row>
    <row r="317" spans="1:18" x14ac:dyDescent="0.25">
      <c r="A317" s="118" t="s">
        <v>285</v>
      </c>
      <c r="B317" s="118">
        <v>191.1337</v>
      </c>
      <c r="C317" s="118"/>
      <c r="D317" s="118">
        <v>191.1337</v>
      </c>
      <c r="E317" s="118">
        <v>72</v>
      </c>
      <c r="F317" s="118">
        <v>59.155900000000003</v>
      </c>
      <c r="G317" s="118">
        <v>3.2109999999999999</v>
      </c>
      <c r="H317" s="118">
        <v>21</v>
      </c>
      <c r="I317" s="118">
        <v>25.057600000000001</v>
      </c>
      <c r="J317" s="118"/>
      <c r="K317" s="118"/>
      <c r="L317" s="118">
        <v>4.5681000000000003</v>
      </c>
      <c r="M317" s="118"/>
      <c r="N317" s="118">
        <v>0</v>
      </c>
      <c r="O317" s="118">
        <v>0</v>
      </c>
      <c r="P317" s="118">
        <v>194.34469999999999</v>
      </c>
      <c r="Q317" s="120"/>
      <c r="R317" s="119"/>
    </row>
    <row r="318" spans="1:18" x14ac:dyDescent="0.25">
      <c r="A318" s="118" t="s">
        <v>286</v>
      </c>
      <c r="B318" s="118">
        <v>1055.9711</v>
      </c>
      <c r="C318" s="118">
        <v>24.746099999999998</v>
      </c>
      <c r="D318" s="118">
        <v>1080.7172</v>
      </c>
      <c r="E318" s="118">
        <v>346</v>
      </c>
      <c r="F318" s="118">
        <v>334.48200000000003</v>
      </c>
      <c r="G318" s="118">
        <v>2.8795000000000002</v>
      </c>
      <c r="H318" s="118">
        <v>174</v>
      </c>
      <c r="I318" s="118">
        <v>141.68199999999999</v>
      </c>
      <c r="J318" s="118">
        <v>24.238499999999998</v>
      </c>
      <c r="K318" s="118"/>
      <c r="L318" s="118">
        <v>25.8291</v>
      </c>
      <c r="M318" s="118"/>
      <c r="N318" s="118">
        <v>0</v>
      </c>
      <c r="O318" s="118">
        <v>0</v>
      </c>
      <c r="P318" s="118">
        <v>1107.8352</v>
      </c>
      <c r="Q318" s="120"/>
      <c r="R318" s="119"/>
    </row>
    <row r="319" spans="1:18" x14ac:dyDescent="0.25">
      <c r="A319" s="118" t="s">
        <v>287</v>
      </c>
      <c r="B319" s="118">
        <v>2889.5250999999998</v>
      </c>
      <c r="C319" s="118"/>
      <c r="D319" s="118">
        <v>2889.5250999999998</v>
      </c>
      <c r="E319" s="118">
        <v>1719.36</v>
      </c>
      <c r="F319" s="118">
        <v>894.30799999999999</v>
      </c>
      <c r="G319" s="118">
        <v>206.26300000000001</v>
      </c>
      <c r="H319" s="118">
        <v>505</v>
      </c>
      <c r="I319" s="118">
        <v>378.81670000000003</v>
      </c>
      <c r="J319" s="118">
        <v>94.6374</v>
      </c>
      <c r="K319" s="118">
        <v>3</v>
      </c>
      <c r="L319" s="118">
        <v>69.059600000000003</v>
      </c>
      <c r="M319" s="118"/>
      <c r="N319" s="118">
        <v>30.971699999999998</v>
      </c>
      <c r="O319" s="118">
        <v>0</v>
      </c>
      <c r="P319" s="118">
        <v>3221.3971999999999</v>
      </c>
      <c r="Q319" s="120"/>
      <c r="R319" s="119"/>
    </row>
    <row r="320" spans="1:18" x14ac:dyDescent="0.25">
      <c r="A320" s="118" t="s">
        <v>288</v>
      </c>
      <c r="B320" s="118">
        <v>127.15949999999999</v>
      </c>
      <c r="C320" s="118">
        <v>1.7175</v>
      </c>
      <c r="D320" s="118">
        <v>128.87700000000001</v>
      </c>
      <c r="E320" s="118">
        <v>75</v>
      </c>
      <c r="F320" s="118">
        <v>39.8874</v>
      </c>
      <c r="G320" s="118">
        <v>8.7781000000000002</v>
      </c>
      <c r="H320" s="118">
        <v>16</v>
      </c>
      <c r="I320" s="118">
        <v>16.895800000000001</v>
      </c>
      <c r="J320" s="118"/>
      <c r="K320" s="118"/>
      <c r="L320" s="118">
        <v>3.0802</v>
      </c>
      <c r="M320" s="118"/>
      <c r="N320" s="118">
        <v>2.7622</v>
      </c>
      <c r="O320" s="118">
        <v>0</v>
      </c>
      <c r="P320" s="118">
        <v>140.41730000000001</v>
      </c>
      <c r="Q320" s="120"/>
      <c r="R320" s="119"/>
    </row>
    <row r="321" spans="1:18" x14ac:dyDescent="0.25">
      <c r="A321" s="118" t="s">
        <v>289</v>
      </c>
      <c r="B321" s="118">
        <v>288.80610000000001</v>
      </c>
      <c r="C321" s="118"/>
      <c r="D321" s="118">
        <v>288.80610000000001</v>
      </c>
      <c r="E321" s="118">
        <v>108</v>
      </c>
      <c r="F321" s="118">
        <v>89.385499999999993</v>
      </c>
      <c r="G321" s="118">
        <v>4.6536</v>
      </c>
      <c r="H321" s="118">
        <v>40</v>
      </c>
      <c r="I321" s="118">
        <v>37.862499999999997</v>
      </c>
      <c r="J321" s="118">
        <v>1.6031</v>
      </c>
      <c r="K321" s="118"/>
      <c r="L321" s="118">
        <v>6.9024999999999999</v>
      </c>
      <c r="M321" s="118"/>
      <c r="N321" s="118">
        <v>0</v>
      </c>
      <c r="O321" s="118">
        <v>0</v>
      </c>
      <c r="P321" s="118">
        <v>295.06279999999998</v>
      </c>
      <c r="Q321" s="120"/>
      <c r="R321" s="119"/>
    </row>
    <row r="322" spans="1:18" x14ac:dyDescent="0.25">
      <c r="A322" s="118" t="s">
        <v>290</v>
      </c>
      <c r="B322" s="118">
        <v>1733.7149999999999</v>
      </c>
      <c r="C322" s="118">
        <v>68.424099999999996</v>
      </c>
      <c r="D322" s="118">
        <v>1802.1391000000001</v>
      </c>
      <c r="E322" s="118">
        <v>920</v>
      </c>
      <c r="F322" s="118">
        <v>557.76210000000003</v>
      </c>
      <c r="G322" s="118">
        <v>90.5595</v>
      </c>
      <c r="H322" s="118">
        <v>185</v>
      </c>
      <c r="I322" s="118">
        <v>236.2604</v>
      </c>
      <c r="J322" s="118"/>
      <c r="K322" s="118"/>
      <c r="L322" s="118">
        <v>43.071100000000001</v>
      </c>
      <c r="M322" s="118"/>
      <c r="N322" s="118">
        <v>25.944500000000001</v>
      </c>
      <c r="O322" s="118">
        <v>0</v>
      </c>
      <c r="P322" s="118">
        <v>1918.6431</v>
      </c>
      <c r="Q322" s="120"/>
      <c r="R322" s="119"/>
    </row>
    <row r="323" spans="1:18" x14ac:dyDescent="0.25">
      <c r="A323" s="118" t="s">
        <v>291</v>
      </c>
      <c r="B323" s="118">
        <v>164.80420000000001</v>
      </c>
      <c r="C323" s="118"/>
      <c r="D323" s="118">
        <v>164.80420000000001</v>
      </c>
      <c r="E323" s="118">
        <v>78</v>
      </c>
      <c r="F323" s="118">
        <v>51.006900000000002</v>
      </c>
      <c r="G323" s="118">
        <v>6.7483000000000004</v>
      </c>
      <c r="H323" s="118">
        <v>31</v>
      </c>
      <c r="I323" s="118">
        <v>21.605799999999999</v>
      </c>
      <c r="J323" s="118">
        <v>7.0456000000000003</v>
      </c>
      <c r="K323" s="118"/>
      <c r="L323" s="118">
        <v>3.9388000000000001</v>
      </c>
      <c r="M323" s="118"/>
      <c r="N323" s="118">
        <v>0</v>
      </c>
      <c r="O323" s="118">
        <v>0</v>
      </c>
      <c r="P323" s="118">
        <v>178.59809999999999</v>
      </c>
      <c r="Q323" s="120"/>
      <c r="R323" s="119"/>
    </row>
    <row r="324" spans="1:18" x14ac:dyDescent="0.25">
      <c r="A324" s="118" t="s">
        <v>292</v>
      </c>
      <c r="B324" s="118">
        <v>235.4597</v>
      </c>
      <c r="C324" s="118">
        <v>13.6297</v>
      </c>
      <c r="D324" s="118">
        <v>249.08940000000001</v>
      </c>
      <c r="E324" s="118">
        <v>41</v>
      </c>
      <c r="F324" s="118">
        <v>77.093199999999996</v>
      </c>
      <c r="G324" s="118"/>
      <c r="H324" s="118">
        <v>12</v>
      </c>
      <c r="I324" s="118">
        <v>32.6556</v>
      </c>
      <c r="J324" s="118"/>
      <c r="K324" s="118"/>
      <c r="L324" s="118">
        <v>5.9531999999999998</v>
      </c>
      <c r="M324" s="118"/>
      <c r="N324" s="118">
        <v>0</v>
      </c>
      <c r="O324" s="118">
        <v>0</v>
      </c>
      <c r="P324" s="118">
        <v>249.08940000000001</v>
      </c>
      <c r="Q324" s="120"/>
      <c r="R324" s="119"/>
    </row>
    <row r="325" spans="1:18" x14ac:dyDescent="0.25">
      <c r="A325" s="118" t="s">
        <v>293</v>
      </c>
      <c r="B325" s="118">
        <v>1789.5464999999999</v>
      </c>
      <c r="C325" s="118">
        <v>32.238500000000002</v>
      </c>
      <c r="D325" s="118">
        <v>1821.7850000000001</v>
      </c>
      <c r="E325" s="118">
        <v>808</v>
      </c>
      <c r="F325" s="118">
        <v>563.84249999999997</v>
      </c>
      <c r="G325" s="118">
        <v>61.039400000000001</v>
      </c>
      <c r="H325" s="118">
        <v>265</v>
      </c>
      <c r="I325" s="118">
        <v>238.83600000000001</v>
      </c>
      <c r="J325" s="118">
        <v>19.623000000000001</v>
      </c>
      <c r="K325" s="118">
        <v>24</v>
      </c>
      <c r="L325" s="118">
        <v>43.540700000000001</v>
      </c>
      <c r="M325" s="118"/>
      <c r="N325" s="118">
        <v>0</v>
      </c>
      <c r="O325" s="118">
        <v>0</v>
      </c>
      <c r="P325" s="118">
        <v>1902.4474</v>
      </c>
      <c r="Q325" s="120"/>
      <c r="R325" s="119"/>
    </row>
    <row r="326" spans="1:18" x14ac:dyDescent="0.25">
      <c r="A326" s="118" t="s">
        <v>294</v>
      </c>
      <c r="B326" s="118">
        <v>626.70460000000003</v>
      </c>
      <c r="C326" s="118">
        <v>41.468800000000002</v>
      </c>
      <c r="D326" s="118">
        <v>668.17340000000002</v>
      </c>
      <c r="E326" s="118">
        <v>284</v>
      </c>
      <c r="F326" s="118">
        <v>206.7997</v>
      </c>
      <c r="G326" s="118">
        <v>19.3001</v>
      </c>
      <c r="H326" s="118">
        <v>80</v>
      </c>
      <c r="I326" s="118">
        <v>87.597499999999997</v>
      </c>
      <c r="J326" s="118"/>
      <c r="K326" s="118"/>
      <c r="L326" s="118">
        <v>15.9693</v>
      </c>
      <c r="M326" s="118"/>
      <c r="N326" s="118">
        <v>0</v>
      </c>
      <c r="O326" s="118">
        <v>0</v>
      </c>
      <c r="P326" s="118">
        <v>687.47349999999994</v>
      </c>
      <c r="Q326" s="120"/>
      <c r="R326" s="119"/>
    </row>
    <row r="327" spans="1:18" x14ac:dyDescent="0.25">
      <c r="A327" s="118" t="s">
        <v>295</v>
      </c>
      <c r="B327" s="118">
        <v>897.37900000000002</v>
      </c>
      <c r="C327" s="118">
        <v>12.9323</v>
      </c>
      <c r="D327" s="118">
        <v>910.31129999999996</v>
      </c>
      <c r="E327" s="118">
        <v>632.66999999999996</v>
      </c>
      <c r="F327" s="118">
        <v>281.74130000000002</v>
      </c>
      <c r="G327" s="118">
        <v>87.732200000000006</v>
      </c>
      <c r="H327" s="118">
        <v>123</v>
      </c>
      <c r="I327" s="118">
        <v>119.34180000000001</v>
      </c>
      <c r="J327" s="118">
        <v>2.7435999999999998</v>
      </c>
      <c r="K327" s="118"/>
      <c r="L327" s="118">
        <v>21.756399999999999</v>
      </c>
      <c r="M327" s="118"/>
      <c r="N327" s="118">
        <v>0</v>
      </c>
      <c r="O327" s="118">
        <v>0</v>
      </c>
      <c r="P327" s="118">
        <v>1000.7871</v>
      </c>
      <c r="Q327" s="120"/>
      <c r="R327" s="119"/>
    </row>
    <row r="328" spans="1:18" x14ac:dyDescent="0.25">
      <c r="A328" s="118" t="s">
        <v>296</v>
      </c>
      <c r="B328" s="118">
        <v>664.41319999999996</v>
      </c>
      <c r="C328" s="118">
        <v>19.6311</v>
      </c>
      <c r="D328" s="118">
        <v>684.04430000000002</v>
      </c>
      <c r="E328" s="118">
        <v>682.35</v>
      </c>
      <c r="F328" s="118">
        <v>211.71170000000001</v>
      </c>
      <c r="G328" s="118">
        <v>117.6596</v>
      </c>
      <c r="H328" s="118">
        <v>80</v>
      </c>
      <c r="I328" s="118">
        <v>89.678200000000004</v>
      </c>
      <c r="J328" s="118"/>
      <c r="K328" s="118">
        <v>3</v>
      </c>
      <c r="L328" s="118">
        <v>16.348700000000001</v>
      </c>
      <c r="M328" s="118"/>
      <c r="N328" s="118">
        <v>0</v>
      </c>
      <c r="O328" s="118">
        <v>0</v>
      </c>
      <c r="P328" s="118">
        <v>801.70389999999998</v>
      </c>
      <c r="Q328" s="120"/>
      <c r="R328" s="119"/>
    </row>
    <row r="329" spans="1:18" x14ac:dyDescent="0.25">
      <c r="A329" s="118" t="s">
        <v>297</v>
      </c>
      <c r="B329" s="118">
        <v>1192.4718</v>
      </c>
      <c r="C329" s="118">
        <v>31.458500000000001</v>
      </c>
      <c r="D329" s="118">
        <v>1223.9303</v>
      </c>
      <c r="E329" s="118">
        <v>505.71</v>
      </c>
      <c r="F329" s="118">
        <v>378.8064</v>
      </c>
      <c r="G329" s="118">
        <v>31.725899999999999</v>
      </c>
      <c r="H329" s="118">
        <v>100</v>
      </c>
      <c r="I329" s="118">
        <v>160.4573</v>
      </c>
      <c r="J329" s="118"/>
      <c r="K329" s="118">
        <v>91</v>
      </c>
      <c r="L329" s="118">
        <v>29.251899999999999</v>
      </c>
      <c r="M329" s="118">
        <v>37.0488</v>
      </c>
      <c r="N329" s="118">
        <v>13.427</v>
      </c>
      <c r="O329" s="118">
        <v>0</v>
      </c>
      <c r="P329" s="118">
        <v>1306.1320000000001</v>
      </c>
      <c r="Q329" s="120"/>
      <c r="R329" s="119"/>
    </row>
    <row r="330" spans="1:18" x14ac:dyDescent="0.25">
      <c r="A330" s="118" t="s">
        <v>538</v>
      </c>
      <c r="B330" s="118">
        <v>94.328699999999998</v>
      </c>
      <c r="C330" s="118">
        <v>9.9599999999999994E-2</v>
      </c>
      <c r="D330" s="118">
        <v>73.737300000000005</v>
      </c>
      <c r="E330" s="118">
        <v>48.25</v>
      </c>
      <c r="F330" s="118">
        <v>29.2256</v>
      </c>
      <c r="G330" s="118">
        <v>4.7561</v>
      </c>
      <c r="H330" s="118">
        <v>9</v>
      </c>
      <c r="I330" s="118">
        <v>9.6669999999999998</v>
      </c>
      <c r="J330" s="118"/>
      <c r="K330" s="118"/>
      <c r="L330" s="118">
        <v>1.7623</v>
      </c>
      <c r="M330" s="118"/>
      <c r="N330" s="118">
        <v>0</v>
      </c>
      <c r="O330" s="118">
        <v>0</v>
      </c>
      <c r="P330" s="118">
        <v>99.184399999999997</v>
      </c>
      <c r="Q330" s="120"/>
      <c r="R330" s="119"/>
    </row>
    <row r="331" spans="1:18" x14ac:dyDescent="0.25">
      <c r="A331" s="118" t="s">
        <v>539</v>
      </c>
      <c r="B331" s="118">
        <v>44.582000000000001</v>
      </c>
      <c r="C331" s="118">
        <v>0.17150000000000001</v>
      </c>
      <c r="D331" s="118">
        <v>26.392600000000002</v>
      </c>
      <c r="E331" s="118">
        <v>19</v>
      </c>
      <c r="F331" s="118">
        <v>13.8512</v>
      </c>
      <c r="G331" s="118">
        <v>1.2871999999999999</v>
      </c>
      <c r="H331" s="118"/>
      <c r="I331" s="118">
        <v>3.4601000000000002</v>
      </c>
      <c r="J331" s="118"/>
      <c r="K331" s="118"/>
      <c r="L331" s="118">
        <v>0.63080000000000003</v>
      </c>
      <c r="M331" s="118"/>
      <c r="N331" s="118">
        <v>0</v>
      </c>
      <c r="O331" s="118">
        <v>0</v>
      </c>
      <c r="P331" s="118">
        <v>46.040700000000001</v>
      </c>
      <c r="Q331" s="120"/>
      <c r="R331" s="119"/>
    </row>
    <row r="332" spans="1:18" x14ac:dyDescent="0.25">
      <c r="A332" s="118" t="s">
        <v>298</v>
      </c>
      <c r="B332" s="118">
        <v>519.90530000000001</v>
      </c>
      <c r="C332" s="118">
        <v>13.956200000000001</v>
      </c>
      <c r="D332" s="118">
        <v>533.86149999999998</v>
      </c>
      <c r="E332" s="118">
        <v>234.08</v>
      </c>
      <c r="F332" s="118">
        <v>165.23009999999999</v>
      </c>
      <c r="G332" s="118">
        <v>17.212499999999999</v>
      </c>
      <c r="H332" s="118">
        <v>103</v>
      </c>
      <c r="I332" s="118">
        <v>69.989199999999997</v>
      </c>
      <c r="J332" s="118">
        <v>24.758099999999999</v>
      </c>
      <c r="K332" s="118">
        <v>3</v>
      </c>
      <c r="L332" s="118">
        <v>12.7593</v>
      </c>
      <c r="M332" s="118"/>
      <c r="N332" s="118">
        <v>0</v>
      </c>
      <c r="O332" s="118">
        <v>0</v>
      </c>
      <c r="P332" s="118">
        <v>575.83209999999997</v>
      </c>
      <c r="Q332" s="120"/>
      <c r="R332" s="119"/>
    </row>
    <row r="333" spans="1:18" x14ac:dyDescent="0.25">
      <c r="A333" s="118" t="s">
        <v>299</v>
      </c>
      <c r="B333" s="118">
        <v>186.9999</v>
      </c>
      <c r="C333" s="118"/>
      <c r="D333" s="118">
        <v>186.9999</v>
      </c>
      <c r="E333" s="118">
        <v>69.569999999999993</v>
      </c>
      <c r="F333" s="118">
        <v>57.8765</v>
      </c>
      <c r="G333" s="118">
        <v>2.9234</v>
      </c>
      <c r="H333" s="118">
        <v>29</v>
      </c>
      <c r="I333" s="118">
        <v>24.515699999999999</v>
      </c>
      <c r="J333" s="118">
        <v>3.3632</v>
      </c>
      <c r="K333" s="118"/>
      <c r="L333" s="118">
        <v>4.4692999999999996</v>
      </c>
      <c r="M333" s="118"/>
      <c r="N333" s="118">
        <v>0</v>
      </c>
      <c r="O333" s="118">
        <v>0</v>
      </c>
      <c r="P333" s="118">
        <v>193.28649999999999</v>
      </c>
      <c r="Q333" s="120"/>
      <c r="R333" s="119"/>
    </row>
    <row r="334" spans="1:18" x14ac:dyDescent="0.25">
      <c r="A334" s="118" t="s">
        <v>540</v>
      </c>
      <c r="B334" s="118">
        <v>60.3718</v>
      </c>
      <c r="C334" s="118">
        <v>0.1981</v>
      </c>
      <c r="D334" s="118">
        <v>45.989199999999997</v>
      </c>
      <c r="E334" s="118">
        <v>33</v>
      </c>
      <c r="F334" s="118">
        <v>18.746400000000001</v>
      </c>
      <c r="G334" s="118">
        <v>3.5634000000000001</v>
      </c>
      <c r="H334" s="118">
        <v>13</v>
      </c>
      <c r="I334" s="118">
        <v>6.0292000000000003</v>
      </c>
      <c r="J334" s="118">
        <v>5.2281000000000004</v>
      </c>
      <c r="K334" s="118"/>
      <c r="L334" s="118">
        <v>1.0991</v>
      </c>
      <c r="M334" s="118"/>
      <c r="N334" s="118">
        <v>0</v>
      </c>
      <c r="O334" s="118">
        <v>0</v>
      </c>
      <c r="P334" s="118">
        <v>69.361400000000003</v>
      </c>
      <c r="Q334" s="120"/>
      <c r="R334" s="119"/>
    </row>
    <row r="335" spans="1:18" x14ac:dyDescent="0.25">
      <c r="A335" s="118" t="s">
        <v>541</v>
      </c>
      <c r="B335" s="118">
        <v>34.239199999999997</v>
      </c>
      <c r="C335" s="118"/>
      <c r="D335" s="118">
        <v>31.537600000000001</v>
      </c>
      <c r="E335" s="118">
        <v>15</v>
      </c>
      <c r="F335" s="118">
        <v>10.597</v>
      </c>
      <c r="G335" s="118">
        <v>1.1007</v>
      </c>
      <c r="H335" s="118">
        <v>3</v>
      </c>
      <c r="I335" s="118">
        <v>4.1345999999999998</v>
      </c>
      <c r="J335" s="118"/>
      <c r="K335" s="118"/>
      <c r="L335" s="118">
        <v>0.75370000000000004</v>
      </c>
      <c r="M335" s="118"/>
      <c r="N335" s="118">
        <v>0</v>
      </c>
      <c r="O335" s="118">
        <v>0</v>
      </c>
      <c r="P335" s="118">
        <v>35.3399</v>
      </c>
      <c r="Q335" s="120"/>
      <c r="R335" s="119"/>
    </row>
    <row r="336" spans="1:18" x14ac:dyDescent="0.25">
      <c r="A336" s="118" t="s">
        <v>300</v>
      </c>
      <c r="B336" s="118">
        <v>633.45500000000004</v>
      </c>
      <c r="C336" s="118">
        <v>16.938800000000001</v>
      </c>
      <c r="D336" s="118">
        <v>650.39380000000006</v>
      </c>
      <c r="E336" s="118">
        <v>297.37</v>
      </c>
      <c r="F336" s="118">
        <v>201.29689999999999</v>
      </c>
      <c r="G336" s="118">
        <v>24.0183</v>
      </c>
      <c r="H336" s="118">
        <v>131</v>
      </c>
      <c r="I336" s="118">
        <v>85.266599999999997</v>
      </c>
      <c r="J336" s="118">
        <v>34.299999999999997</v>
      </c>
      <c r="K336" s="118">
        <v>4</v>
      </c>
      <c r="L336" s="118">
        <v>15.5444</v>
      </c>
      <c r="M336" s="118"/>
      <c r="N336" s="118">
        <v>9.5100999999999996</v>
      </c>
      <c r="O336" s="118">
        <v>0</v>
      </c>
      <c r="P336" s="118">
        <v>718.22220000000004</v>
      </c>
      <c r="Q336" s="120"/>
      <c r="R336" s="119"/>
    </row>
    <row r="337" spans="1:18" x14ac:dyDescent="0.25">
      <c r="A337" s="118" t="s">
        <v>542</v>
      </c>
      <c r="B337" s="118">
        <v>60.328899999999997</v>
      </c>
      <c r="C337" s="118"/>
      <c r="D337" s="118">
        <v>41.9343</v>
      </c>
      <c r="E337" s="118">
        <v>21</v>
      </c>
      <c r="F337" s="118">
        <v>18.671800000000001</v>
      </c>
      <c r="G337" s="118">
        <v>0.58209999999999995</v>
      </c>
      <c r="H337" s="118">
        <v>11</v>
      </c>
      <c r="I337" s="118">
        <v>5.4976000000000003</v>
      </c>
      <c r="J337" s="118">
        <v>4.1268000000000002</v>
      </c>
      <c r="K337" s="118"/>
      <c r="L337" s="118">
        <v>1.0022</v>
      </c>
      <c r="M337" s="118"/>
      <c r="N337" s="118">
        <v>0</v>
      </c>
      <c r="O337" s="118">
        <v>0</v>
      </c>
      <c r="P337" s="118">
        <v>65.037800000000004</v>
      </c>
      <c r="Q337" s="120"/>
      <c r="R337" s="119"/>
    </row>
    <row r="338" spans="1:18" x14ac:dyDescent="0.25">
      <c r="A338" s="118" t="s">
        <v>301</v>
      </c>
      <c r="B338" s="118">
        <v>157.68369999999999</v>
      </c>
      <c r="C338" s="118"/>
      <c r="D338" s="118">
        <v>157.68369999999999</v>
      </c>
      <c r="E338" s="118">
        <v>90</v>
      </c>
      <c r="F338" s="118">
        <v>48.803100000000001</v>
      </c>
      <c r="G338" s="118">
        <v>10.299200000000001</v>
      </c>
      <c r="H338" s="118">
        <v>22</v>
      </c>
      <c r="I338" s="118">
        <v>20.6723</v>
      </c>
      <c r="J338" s="118">
        <v>0.99580000000000002</v>
      </c>
      <c r="K338" s="118"/>
      <c r="L338" s="118">
        <v>3.7686000000000002</v>
      </c>
      <c r="M338" s="118"/>
      <c r="N338" s="118">
        <v>0.92230000000000001</v>
      </c>
      <c r="O338" s="118">
        <v>0</v>
      </c>
      <c r="P338" s="118">
        <v>169.90100000000001</v>
      </c>
      <c r="Q338" s="120"/>
      <c r="R338" s="119"/>
    </row>
    <row r="339" spans="1:18" x14ac:dyDescent="0.25">
      <c r="A339" s="118" t="s">
        <v>302</v>
      </c>
      <c r="B339" s="118">
        <v>375.36709999999999</v>
      </c>
      <c r="C339" s="118"/>
      <c r="D339" s="118">
        <v>375.36709999999999</v>
      </c>
      <c r="E339" s="118">
        <v>169.25</v>
      </c>
      <c r="F339" s="118">
        <v>116.17610000000001</v>
      </c>
      <c r="G339" s="118">
        <v>13.2685</v>
      </c>
      <c r="H339" s="118">
        <v>67</v>
      </c>
      <c r="I339" s="118">
        <v>49.210599999999999</v>
      </c>
      <c r="J339" s="118">
        <v>13.342000000000001</v>
      </c>
      <c r="K339" s="118"/>
      <c r="L339" s="118">
        <v>8.9712999999999994</v>
      </c>
      <c r="M339" s="118"/>
      <c r="N339" s="118">
        <v>0</v>
      </c>
      <c r="O339" s="118">
        <v>0</v>
      </c>
      <c r="P339" s="118">
        <v>401.9776</v>
      </c>
      <c r="Q339" s="120"/>
      <c r="R339" s="119"/>
    </row>
    <row r="340" spans="1:18" x14ac:dyDescent="0.25">
      <c r="A340" s="118" t="s">
        <v>303</v>
      </c>
      <c r="B340" s="118">
        <v>271.00979999999998</v>
      </c>
      <c r="C340" s="118"/>
      <c r="D340" s="118">
        <v>271.00979999999998</v>
      </c>
      <c r="E340" s="118">
        <v>147</v>
      </c>
      <c r="F340" s="118">
        <v>83.877499999999998</v>
      </c>
      <c r="G340" s="118">
        <v>15.7806</v>
      </c>
      <c r="H340" s="118">
        <v>18</v>
      </c>
      <c r="I340" s="118">
        <v>35.529400000000003</v>
      </c>
      <c r="J340" s="118"/>
      <c r="K340" s="118"/>
      <c r="L340" s="118">
        <v>6.4771000000000001</v>
      </c>
      <c r="M340" s="118"/>
      <c r="N340" s="118">
        <v>0</v>
      </c>
      <c r="O340" s="118">
        <v>0</v>
      </c>
      <c r="P340" s="118">
        <v>286.79039999999998</v>
      </c>
      <c r="Q340" s="120"/>
      <c r="R340" s="119"/>
    </row>
    <row r="341" spans="1:18" x14ac:dyDescent="0.25">
      <c r="A341" s="118" t="s">
        <v>304</v>
      </c>
      <c r="B341" s="118">
        <v>999.44550000000004</v>
      </c>
      <c r="C341" s="118">
        <v>20.364100000000001</v>
      </c>
      <c r="D341" s="118">
        <v>1019.8096</v>
      </c>
      <c r="E341" s="118">
        <v>499.27</v>
      </c>
      <c r="F341" s="118">
        <v>315.6311</v>
      </c>
      <c r="G341" s="118">
        <v>45.909700000000001</v>
      </c>
      <c r="H341" s="118">
        <v>137</v>
      </c>
      <c r="I341" s="118">
        <v>133.697</v>
      </c>
      <c r="J341" s="118">
        <v>2.4771999999999998</v>
      </c>
      <c r="K341" s="118">
        <v>2</v>
      </c>
      <c r="L341" s="118">
        <v>24.3734</v>
      </c>
      <c r="M341" s="118"/>
      <c r="N341" s="118">
        <v>0</v>
      </c>
      <c r="O341" s="118">
        <v>0</v>
      </c>
      <c r="P341" s="118">
        <v>1068.1965</v>
      </c>
      <c r="Q341" s="120"/>
      <c r="R341" s="119"/>
    </row>
    <row r="342" spans="1:18" x14ac:dyDescent="0.25">
      <c r="A342" s="118" t="s">
        <v>305</v>
      </c>
      <c r="B342" s="118">
        <v>706.28809999999999</v>
      </c>
      <c r="C342" s="118">
        <v>15.927</v>
      </c>
      <c r="D342" s="118">
        <v>722.21510000000001</v>
      </c>
      <c r="E342" s="118">
        <v>541.13</v>
      </c>
      <c r="F342" s="118">
        <v>223.5256</v>
      </c>
      <c r="G342" s="118">
        <v>79.4011</v>
      </c>
      <c r="H342" s="118">
        <v>125</v>
      </c>
      <c r="I342" s="118">
        <v>94.682400000000001</v>
      </c>
      <c r="J342" s="118">
        <v>22.738199999999999</v>
      </c>
      <c r="K342" s="118"/>
      <c r="L342" s="118">
        <v>17.260899999999999</v>
      </c>
      <c r="M342" s="118"/>
      <c r="N342" s="118">
        <v>21.188600000000001</v>
      </c>
      <c r="O342" s="118">
        <v>0</v>
      </c>
      <c r="P342" s="118">
        <v>845.54300000000001</v>
      </c>
      <c r="Q342" s="120"/>
      <c r="R342" s="119"/>
    </row>
    <row r="343" spans="1:18" x14ac:dyDescent="0.25">
      <c r="A343" s="118" t="s">
        <v>306</v>
      </c>
      <c r="B343" s="118">
        <v>1129.4550999999999</v>
      </c>
      <c r="C343" s="118"/>
      <c r="D343" s="118">
        <v>1129.4550999999999</v>
      </c>
      <c r="E343" s="118">
        <v>677.6</v>
      </c>
      <c r="F343" s="118">
        <v>349.56639999999999</v>
      </c>
      <c r="G343" s="118">
        <v>82.008399999999995</v>
      </c>
      <c r="H343" s="118">
        <v>164</v>
      </c>
      <c r="I343" s="118">
        <v>148.07159999999999</v>
      </c>
      <c r="J343" s="118">
        <v>11.946300000000001</v>
      </c>
      <c r="K343" s="118"/>
      <c r="L343" s="118">
        <v>26.994</v>
      </c>
      <c r="M343" s="118"/>
      <c r="N343" s="118">
        <v>0</v>
      </c>
      <c r="O343" s="118">
        <v>0</v>
      </c>
      <c r="P343" s="118">
        <v>1223.4097999999999</v>
      </c>
      <c r="Q343" s="120"/>
      <c r="R343" s="119"/>
    </row>
    <row r="344" spans="1:18" x14ac:dyDescent="0.25">
      <c r="A344" s="118" t="s">
        <v>307</v>
      </c>
      <c r="B344" s="118">
        <v>154.22659999999999</v>
      </c>
      <c r="C344" s="118"/>
      <c r="D344" s="118">
        <v>154.22659999999999</v>
      </c>
      <c r="E344" s="118">
        <v>85</v>
      </c>
      <c r="F344" s="118">
        <v>47.7331</v>
      </c>
      <c r="G344" s="118">
        <v>9.3167000000000009</v>
      </c>
      <c r="H344" s="118">
        <v>19</v>
      </c>
      <c r="I344" s="118">
        <v>20.219100000000001</v>
      </c>
      <c r="J344" s="118"/>
      <c r="K344" s="118"/>
      <c r="L344" s="118">
        <v>3.6859999999999999</v>
      </c>
      <c r="M344" s="118"/>
      <c r="N344" s="118">
        <v>0</v>
      </c>
      <c r="O344" s="118">
        <v>0</v>
      </c>
      <c r="P344" s="118">
        <v>163.54329999999999</v>
      </c>
      <c r="Q344" s="120"/>
      <c r="R344" s="119"/>
    </row>
    <row r="345" spans="1:18" x14ac:dyDescent="0.25">
      <c r="A345" s="118" t="s">
        <v>308</v>
      </c>
      <c r="B345" s="118">
        <v>587.39269999999999</v>
      </c>
      <c r="C345" s="118">
        <v>27.5534</v>
      </c>
      <c r="D345" s="118">
        <v>614.9461</v>
      </c>
      <c r="E345" s="118">
        <v>417.43</v>
      </c>
      <c r="F345" s="118">
        <v>190.32579999999999</v>
      </c>
      <c r="G345" s="118">
        <v>56.776000000000003</v>
      </c>
      <c r="H345" s="118">
        <v>60</v>
      </c>
      <c r="I345" s="118">
        <v>80.619399999999999</v>
      </c>
      <c r="J345" s="118"/>
      <c r="K345" s="118"/>
      <c r="L345" s="118">
        <v>14.6972</v>
      </c>
      <c r="M345" s="118"/>
      <c r="N345" s="118">
        <v>15.854900000000001</v>
      </c>
      <c r="O345" s="118">
        <v>0</v>
      </c>
      <c r="P345" s="118">
        <v>687.577</v>
      </c>
      <c r="Q345" s="120"/>
      <c r="R345" s="119"/>
    </row>
    <row r="346" spans="1:18" x14ac:dyDescent="0.25">
      <c r="A346" s="118" t="s">
        <v>309</v>
      </c>
      <c r="B346" s="118">
        <v>205.6454</v>
      </c>
      <c r="C346" s="118"/>
      <c r="D346" s="118">
        <v>205.6454</v>
      </c>
      <c r="E346" s="118">
        <v>147.11000000000001</v>
      </c>
      <c r="F346" s="118">
        <v>63.647300000000001</v>
      </c>
      <c r="G346" s="118">
        <v>20.8657</v>
      </c>
      <c r="H346" s="118">
        <v>37</v>
      </c>
      <c r="I346" s="118">
        <v>26.960100000000001</v>
      </c>
      <c r="J346" s="118">
        <v>7.5298999999999996</v>
      </c>
      <c r="K346" s="118">
        <v>5</v>
      </c>
      <c r="L346" s="118">
        <v>4.9149000000000003</v>
      </c>
      <c r="M346" s="118">
        <v>5.0999999999999997E-2</v>
      </c>
      <c r="N346" s="118">
        <v>0</v>
      </c>
      <c r="O346" s="118">
        <v>0</v>
      </c>
      <c r="P346" s="118">
        <v>234.09200000000001</v>
      </c>
      <c r="Q346" s="120"/>
      <c r="R346" s="119"/>
    </row>
    <row r="347" spans="1:18" x14ac:dyDescent="0.25">
      <c r="A347" s="118" t="s">
        <v>310</v>
      </c>
      <c r="B347" s="118">
        <v>1169.9365</v>
      </c>
      <c r="C347" s="118"/>
      <c r="D347" s="118">
        <v>1169.9365</v>
      </c>
      <c r="E347" s="118">
        <v>895.47</v>
      </c>
      <c r="F347" s="118">
        <v>362.09530000000001</v>
      </c>
      <c r="G347" s="118">
        <v>133.34370000000001</v>
      </c>
      <c r="H347" s="118">
        <v>165</v>
      </c>
      <c r="I347" s="118">
        <v>153.37870000000001</v>
      </c>
      <c r="J347" s="118">
        <v>8.7159999999999993</v>
      </c>
      <c r="K347" s="118">
        <v>4</v>
      </c>
      <c r="L347" s="118">
        <v>27.961500000000001</v>
      </c>
      <c r="M347" s="118"/>
      <c r="N347" s="118">
        <v>0</v>
      </c>
      <c r="O347" s="118">
        <v>0</v>
      </c>
      <c r="P347" s="118">
        <v>1311.9962</v>
      </c>
      <c r="Q347" s="120"/>
      <c r="R347" s="119"/>
    </row>
    <row r="348" spans="1:18" x14ac:dyDescent="0.25">
      <c r="A348" s="118" t="s">
        <v>311</v>
      </c>
      <c r="B348" s="120">
        <v>1295.0469000000001</v>
      </c>
      <c r="C348" s="118">
        <v>46.762</v>
      </c>
      <c r="D348" s="120">
        <v>1341.8089</v>
      </c>
      <c r="E348" s="118">
        <v>883</v>
      </c>
      <c r="F348" s="118">
        <v>415.28989999999999</v>
      </c>
      <c r="G348" s="118">
        <v>116.92749999999999</v>
      </c>
      <c r="H348" s="118">
        <v>220</v>
      </c>
      <c r="I348" s="118">
        <v>175.9111</v>
      </c>
      <c r="J348" s="118">
        <v>33.066600000000001</v>
      </c>
      <c r="K348" s="118">
        <v>61</v>
      </c>
      <c r="L348" s="118">
        <v>32.069200000000002</v>
      </c>
      <c r="M348" s="118">
        <v>17.358499999999999</v>
      </c>
      <c r="N348" s="118">
        <v>0</v>
      </c>
      <c r="O348" s="118">
        <v>0</v>
      </c>
      <c r="P348" s="120">
        <v>1509.1614999999999</v>
      </c>
      <c r="Q348" s="120"/>
      <c r="R348" s="119"/>
    </row>
    <row r="349" spans="1:18" x14ac:dyDescent="0.25">
      <c r="A349" s="118" t="s">
        <v>312</v>
      </c>
      <c r="B349" s="118">
        <v>670.82860000000005</v>
      </c>
      <c r="C349" s="118">
        <v>21.785699999999999</v>
      </c>
      <c r="D349" s="118">
        <v>692.61429999999996</v>
      </c>
      <c r="E349" s="118">
        <v>312</v>
      </c>
      <c r="F349" s="118">
        <v>214.36410000000001</v>
      </c>
      <c r="G349" s="118">
        <v>24.408999999999999</v>
      </c>
      <c r="H349" s="118">
        <v>132</v>
      </c>
      <c r="I349" s="118">
        <v>90.801699999999997</v>
      </c>
      <c r="J349" s="118">
        <v>30.898700000000002</v>
      </c>
      <c r="K349" s="118">
        <v>15</v>
      </c>
      <c r="L349" s="118">
        <v>16.5535</v>
      </c>
      <c r="M349" s="118"/>
      <c r="N349" s="118">
        <v>13.7654</v>
      </c>
      <c r="O349" s="118">
        <v>0</v>
      </c>
      <c r="P349" s="118">
        <v>761.68740000000003</v>
      </c>
      <c r="Q349" s="120"/>
      <c r="R349" s="119"/>
    </row>
    <row r="350" spans="1:18" x14ac:dyDescent="0.25">
      <c r="A350" s="118" t="s">
        <v>543</v>
      </c>
      <c r="B350" s="118">
        <v>123.3986</v>
      </c>
      <c r="C350" s="118">
        <v>0.68559999999999999</v>
      </c>
      <c r="D350" s="118">
        <v>96.584400000000002</v>
      </c>
      <c r="E350" s="118">
        <v>81.93</v>
      </c>
      <c r="F350" s="118">
        <v>38.4041</v>
      </c>
      <c r="G350" s="118">
        <v>10.881500000000001</v>
      </c>
      <c r="H350" s="118">
        <v>26</v>
      </c>
      <c r="I350" s="118">
        <v>12.6622</v>
      </c>
      <c r="J350" s="118">
        <v>10.003299999999999</v>
      </c>
      <c r="K350" s="118">
        <v>2</v>
      </c>
      <c r="L350" s="118">
        <v>2.3083999999999998</v>
      </c>
      <c r="M350" s="118"/>
      <c r="N350" s="118">
        <v>2.7071999999999998</v>
      </c>
      <c r="O350" s="118">
        <v>0</v>
      </c>
      <c r="P350" s="118">
        <v>147.67619999999999</v>
      </c>
      <c r="Q350" s="120"/>
      <c r="R350" s="119"/>
    </row>
    <row r="351" spans="1:18" x14ac:dyDescent="0.25">
      <c r="A351" s="118" t="s">
        <v>313</v>
      </c>
      <c r="B351" s="118">
        <v>1301.9296999999999</v>
      </c>
      <c r="C351" s="118">
        <v>54.053400000000003</v>
      </c>
      <c r="D351" s="118">
        <v>1355.9830999999999</v>
      </c>
      <c r="E351" s="118">
        <v>660.52</v>
      </c>
      <c r="F351" s="118">
        <v>419.67680000000001</v>
      </c>
      <c r="G351" s="118">
        <v>60.210799999999999</v>
      </c>
      <c r="H351" s="118">
        <v>184</v>
      </c>
      <c r="I351" s="118">
        <v>177.76939999999999</v>
      </c>
      <c r="J351" s="118">
        <v>4.673</v>
      </c>
      <c r="K351" s="118">
        <v>14</v>
      </c>
      <c r="L351" s="118">
        <v>32.408000000000001</v>
      </c>
      <c r="M351" s="118"/>
      <c r="N351" s="118">
        <v>0</v>
      </c>
      <c r="O351" s="118">
        <v>0</v>
      </c>
      <c r="P351" s="118">
        <v>1420.8669</v>
      </c>
      <c r="Q351" s="120"/>
      <c r="R351" s="119"/>
    </row>
    <row r="352" spans="1:18" x14ac:dyDescent="0.25">
      <c r="A352" s="118" t="s">
        <v>314</v>
      </c>
      <c r="B352" s="118">
        <v>4306.8865999999998</v>
      </c>
      <c r="C352" s="118">
        <v>195.9332</v>
      </c>
      <c r="D352" s="118">
        <v>4502.8198000000002</v>
      </c>
      <c r="E352" s="118">
        <v>2563.4899999999998</v>
      </c>
      <c r="F352" s="118">
        <v>1393.6226999999999</v>
      </c>
      <c r="G352" s="118">
        <v>292.46679999999998</v>
      </c>
      <c r="H352" s="118">
        <v>493</v>
      </c>
      <c r="I352" s="118">
        <v>590.31970000000001</v>
      </c>
      <c r="J352" s="118"/>
      <c r="K352" s="118">
        <v>657</v>
      </c>
      <c r="L352" s="118">
        <v>107.6174</v>
      </c>
      <c r="M352" s="118">
        <v>329.62959999999998</v>
      </c>
      <c r="N352" s="118">
        <v>39.0017</v>
      </c>
      <c r="O352" s="118">
        <v>0</v>
      </c>
      <c r="P352" s="118">
        <v>5163.9179000000004</v>
      </c>
      <c r="Q352" s="120"/>
      <c r="R352" s="119"/>
    </row>
    <row r="353" spans="1:18" x14ac:dyDescent="0.25">
      <c r="A353" s="118" t="s">
        <v>315</v>
      </c>
      <c r="B353" s="118">
        <v>190.15690000000001</v>
      </c>
      <c r="C353" s="118"/>
      <c r="D353" s="118">
        <v>190.15690000000001</v>
      </c>
      <c r="E353" s="118">
        <v>100.64</v>
      </c>
      <c r="F353" s="118">
        <v>58.8536</v>
      </c>
      <c r="G353" s="118">
        <v>10.4466</v>
      </c>
      <c r="H353" s="118">
        <v>27</v>
      </c>
      <c r="I353" s="118">
        <v>24.929600000000001</v>
      </c>
      <c r="J353" s="118">
        <v>1.5528</v>
      </c>
      <c r="K353" s="118"/>
      <c r="L353" s="118">
        <v>4.5446999999999997</v>
      </c>
      <c r="M353" s="118"/>
      <c r="N353" s="118">
        <v>0</v>
      </c>
      <c r="O353" s="118">
        <v>0</v>
      </c>
      <c r="P353" s="118">
        <v>202.15629999999999</v>
      </c>
      <c r="Q353" s="120"/>
      <c r="R353" s="119"/>
    </row>
    <row r="354" spans="1:18" x14ac:dyDescent="0.25">
      <c r="A354" s="118" t="s">
        <v>316</v>
      </c>
      <c r="B354" s="118">
        <v>202.46969999999999</v>
      </c>
      <c r="C354" s="118"/>
      <c r="D354" s="118">
        <v>202.46969999999999</v>
      </c>
      <c r="E354" s="118">
        <v>85</v>
      </c>
      <c r="F354" s="118">
        <v>62.664400000000001</v>
      </c>
      <c r="G354" s="118">
        <v>5.5838999999999999</v>
      </c>
      <c r="H354" s="118">
        <v>43</v>
      </c>
      <c r="I354" s="118">
        <v>26.543800000000001</v>
      </c>
      <c r="J354" s="118">
        <v>12.3422</v>
      </c>
      <c r="K354" s="118"/>
      <c r="L354" s="118">
        <v>4.8390000000000004</v>
      </c>
      <c r="M354" s="118"/>
      <c r="N354" s="118">
        <v>0</v>
      </c>
      <c r="O354" s="118">
        <v>0</v>
      </c>
      <c r="P354" s="118">
        <v>220.39580000000001</v>
      </c>
      <c r="Q354" s="120"/>
      <c r="R354" s="119"/>
    </row>
    <row r="355" spans="1:18" x14ac:dyDescent="0.25">
      <c r="A355" s="118" t="s">
        <v>317</v>
      </c>
      <c r="B355" s="118">
        <v>187.56290000000001</v>
      </c>
      <c r="C355" s="118"/>
      <c r="D355" s="118">
        <v>187.56290000000001</v>
      </c>
      <c r="E355" s="118">
        <v>53.27</v>
      </c>
      <c r="F355" s="118">
        <v>58.050699999999999</v>
      </c>
      <c r="G355" s="118"/>
      <c r="H355" s="118">
        <v>18</v>
      </c>
      <c r="I355" s="118">
        <v>24.589500000000001</v>
      </c>
      <c r="J355" s="118"/>
      <c r="K355" s="118"/>
      <c r="L355" s="118">
        <v>4.4828000000000001</v>
      </c>
      <c r="M355" s="118"/>
      <c r="N355" s="118">
        <v>0</v>
      </c>
      <c r="O355" s="118">
        <v>0</v>
      </c>
      <c r="P355" s="118">
        <v>187.56290000000001</v>
      </c>
      <c r="Q355" s="120"/>
      <c r="R355" s="119"/>
    </row>
    <row r="356" spans="1:18" x14ac:dyDescent="0.25">
      <c r="A356" s="118" t="s">
        <v>318</v>
      </c>
      <c r="B356" s="118">
        <v>123.2296</v>
      </c>
      <c r="C356" s="118"/>
      <c r="D356" s="118">
        <v>123.2296</v>
      </c>
      <c r="E356" s="118">
        <v>46</v>
      </c>
      <c r="F356" s="118">
        <v>38.139600000000002</v>
      </c>
      <c r="G356" s="118">
        <v>1.9651000000000001</v>
      </c>
      <c r="H356" s="118">
        <v>8</v>
      </c>
      <c r="I356" s="118">
        <v>16.1554</v>
      </c>
      <c r="J356" s="118"/>
      <c r="K356" s="118"/>
      <c r="L356" s="118">
        <v>2.9451999999999998</v>
      </c>
      <c r="M356" s="118"/>
      <c r="N356" s="118">
        <v>0.95209999999999995</v>
      </c>
      <c r="O356" s="118">
        <v>0</v>
      </c>
      <c r="P356" s="118">
        <v>126.1468</v>
      </c>
      <c r="Q356" s="120"/>
      <c r="R356" s="119"/>
    </row>
    <row r="357" spans="1:18" x14ac:dyDescent="0.25">
      <c r="A357" s="118" t="s">
        <v>319</v>
      </c>
      <c r="B357" s="118">
        <v>179.35409999999999</v>
      </c>
      <c r="C357" s="118"/>
      <c r="D357" s="118">
        <v>179.35409999999999</v>
      </c>
      <c r="E357" s="118">
        <v>94</v>
      </c>
      <c r="F357" s="118">
        <v>55.510100000000001</v>
      </c>
      <c r="G357" s="118">
        <v>9.6225000000000005</v>
      </c>
      <c r="H357" s="118">
        <v>37</v>
      </c>
      <c r="I357" s="118">
        <v>23.513300000000001</v>
      </c>
      <c r="J357" s="118">
        <v>10.115</v>
      </c>
      <c r="K357" s="118"/>
      <c r="L357" s="118">
        <v>4.2866</v>
      </c>
      <c r="M357" s="118"/>
      <c r="N357" s="118">
        <v>0</v>
      </c>
      <c r="O357" s="118">
        <v>0</v>
      </c>
      <c r="P357" s="118">
        <v>199.0916</v>
      </c>
      <c r="Q357" s="120"/>
      <c r="R357" s="119"/>
    </row>
    <row r="358" spans="1:18" x14ac:dyDescent="0.25">
      <c r="A358" s="118" t="s">
        <v>320</v>
      </c>
      <c r="B358" s="118">
        <v>1232.8166000000001</v>
      </c>
      <c r="C358" s="118">
        <v>49.174500000000002</v>
      </c>
      <c r="D358" s="118">
        <v>1281.9911</v>
      </c>
      <c r="E358" s="118">
        <v>428.05</v>
      </c>
      <c r="F358" s="118">
        <v>396.77620000000002</v>
      </c>
      <c r="G358" s="118">
        <v>7.8183999999999996</v>
      </c>
      <c r="H358" s="118">
        <v>188</v>
      </c>
      <c r="I358" s="118">
        <v>168.06899999999999</v>
      </c>
      <c r="J358" s="118">
        <v>14.9482</v>
      </c>
      <c r="K358" s="118">
        <v>5</v>
      </c>
      <c r="L358" s="118">
        <v>30.639600000000002</v>
      </c>
      <c r="M358" s="118"/>
      <c r="N358" s="118">
        <v>0</v>
      </c>
      <c r="O358" s="118">
        <v>0</v>
      </c>
      <c r="P358" s="118">
        <v>1304.7577000000001</v>
      </c>
      <c r="Q358" s="120"/>
      <c r="R358" s="119"/>
    </row>
    <row r="359" spans="1:18" x14ac:dyDescent="0.25">
      <c r="A359" s="118" t="s">
        <v>321</v>
      </c>
      <c r="B359" s="118">
        <v>148.43219999999999</v>
      </c>
      <c r="C359" s="118"/>
      <c r="D359" s="118">
        <v>148.43219999999999</v>
      </c>
      <c r="E359" s="118">
        <v>38</v>
      </c>
      <c r="F359" s="118">
        <v>45.939799999999998</v>
      </c>
      <c r="G359" s="118"/>
      <c r="H359" s="118">
        <v>24</v>
      </c>
      <c r="I359" s="118">
        <v>19.459499999999998</v>
      </c>
      <c r="J359" s="118">
        <v>3.4054000000000002</v>
      </c>
      <c r="K359" s="118"/>
      <c r="L359" s="118">
        <v>3.5474999999999999</v>
      </c>
      <c r="M359" s="118"/>
      <c r="N359" s="118">
        <v>0</v>
      </c>
      <c r="O359" s="118">
        <v>0</v>
      </c>
      <c r="P359" s="118">
        <v>151.83760000000001</v>
      </c>
      <c r="Q359" s="120"/>
      <c r="R359" s="119"/>
    </row>
    <row r="360" spans="1:18" x14ac:dyDescent="0.25">
      <c r="A360" s="118" t="s">
        <v>322</v>
      </c>
      <c r="B360" s="118">
        <v>123.29640000000001</v>
      </c>
      <c r="C360" s="118"/>
      <c r="D360" s="118">
        <v>123.29640000000001</v>
      </c>
      <c r="E360" s="118">
        <v>84</v>
      </c>
      <c r="F360" s="118">
        <v>38.160200000000003</v>
      </c>
      <c r="G360" s="118">
        <v>11.459899999999999</v>
      </c>
      <c r="H360" s="118">
        <v>37</v>
      </c>
      <c r="I360" s="118">
        <v>16.164200000000001</v>
      </c>
      <c r="J360" s="118">
        <v>15.626899999999999</v>
      </c>
      <c r="K360" s="118"/>
      <c r="L360" s="118">
        <v>2.9468000000000001</v>
      </c>
      <c r="M360" s="118"/>
      <c r="N360" s="118">
        <v>0</v>
      </c>
      <c r="O360" s="118">
        <v>0</v>
      </c>
      <c r="P360" s="118">
        <v>150.38319999999999</v>
      </c>
      <c r="Q360" s="120"/>
      <c r="R360" s="119"/>
    </row>
    <row r="361" spans="1:18" x14ac:dyDescent="0.25">
      <c r="A361" s="118" t="s">
        <v>323</v>
      </c>
      <c r="B361" s="118">
        <v>670.38589999999999</v>
      </c>
      <c r="C361" s="118">
        <v>15.3308</v>
      </c>
      <c r="D361" s="118">
        <v>685.71669999999995</v>
      </c>
      <c r="E361" s="118">
        <v>390</v>
      </c>
      <c r="F361" s="118">
        <v>212.22929999999999</v>
      </c>
      <c r="G361" s="118">
        <v>44.442700000000002</v>
      </c>
      <c r="H361" s="118">
        <v>102</v>
      </c>
      <c r="I361" s="118">
        <v>89.897499999999994</v>
      </c>
      <c r="J361" s="118">
        <v>9.0769000000000002</v>
      </c>
      <c r="K361" s="118"/>
      <c r="L361" s="118">
        <v>16.3886</v>
      </c>
      <c r="M361" s="118"/>
      <c r="N361" s="118">
        <v>0</v>
      </c>
      <c r="O361" s="118">
        <v>0</v>
      </c>
      <c r="P361" s="118">
        <v>739.23630000000003</v>
      </c>
      <c r="Q361" s="120"/>
      <c r="R361" s="119"/>
    </row>
    <row r="362" spans="1:18" x14ac:dyDescent="0.25">
      <c r="A362" s="118" t="s">
        <v>324</v>
      </c>
      <c r="B362" s="118">
        <v>170.48060000000001</v>
      </c>
      <c r="C362" s="118">
        <v>8.3384999999999998</v>
      </c>
      <c r="D362" s="118">
        <v>178.81909999999999</v>
      </c>
      <c r="E362" s="118">
        <v>138.43</v>
      </c>
      <c r="F362" s="118">
        <v>55.344499999999996</v>
      </c>
      <c r="G362" s="118">
        <v>20.7714</v>
      </c>
      <c r="H362" s="118">
        <v>40</v>
      </c>
      <c r="I362" s="118">
        <v>23.443200000000001</v>
      </c>
      <c r="J362" s="118">
        <v>12.4176</v>
      </c>
      <c r="K362" s="118"/>
      <c r="L362" s="118">
        <v>4.2737999999999996</v>
      </c>
      <c r="M362" s="118"/>
      <c r="N362" s="118">
        <v>0</v>
      </c>
      <c r="O362" s="118">
        <v>0</v>
      </c>
      <c r="P362" s="118">
        <v>212.00810000000001</v>
      </c>
      <c r="Q362" s="120"/>
      <c r="R362" s="119"/>
    </row>
    <row r="363" spans="1:18" x14ac:dyDescent="0.25">
      <c r="A363" s="118" t="s">
        <v>325</v>
      </c>
      <c r="B363" s="118">
        <v>521.90150000000006</v>
      </c>
      <c r="C363" s="118">
        <v>10.4267</v>
      </c>
      <c r="D363" s="118">
        <v>532.32820000000004</v>
      </c>
      <c r="E363" s="118">
        <v>377.32</v>
      </c>
      <c r="F363" s="118">
        <v>164.75559999999999</v>
      </c>
      <c r="G363" s="118">
        <v>53.141100000000002</v>
      </c>
      <c r="H363" s="118">
        <v>83</v>
      </c>
      <c r="I363" s="118">
        <v>69.788200000000003</v>
      </c>
      <c r="J363" s="118">
        <v>9.9087999999999994</v>
      </c>
      <c r="K363" s="118">
        <v>2</v>
      </c>
      <c r="L363" s="118">
        <v>12.7226</v>
      </c>
      <c r="M363" s="118"/>
      <c r="N363" s="118">
        <v>0</v>
      </c>
      <c r="O363" s="118">
        <v>0</v>
      </c>
      <c r="P363" s="118">
        <v>595.37810000000002</v>
      </c>
      <c r="Q363" s="120"/>
      <c r="R363" s="119"/>
    </row>
    <row r="364" spans="1:18" x14ac:dyDescent="0.25">
      <c r="A364" s="118" t="s">
        <v>326</v>
      </c>
      <c r="B364" s="118">
        <v>111.2706</v>
      </c>
      <c r="C364" s="118"/>
      <c r="D364" s="118">
        <v>111.2706</v>
      </c>
      <c r="E364" s="118">
        <v>62</v>
      </c>
      <c r="F364" s="118">
        <v>34.438299999999998</v>
      </c>
      <c r="G364" s="118">
        <v>6.8903999999999996</v>
      </c>
      <c r="H364" s="118">
        <v>18</v>
      </c>
      <c r="I364" s="118">
        <v>14.5876</v>
      </c>
      <c r="J364" s="118">
        <v>2.5592999999999999</v>
      </c>
      <c r="K364" s="118"/>
      <c r="L364" s="118">
        <v>2.6594000000000002</v>
      </c>
      <c r="M364" s="118"/>
      <c r="N364" s="118">
        <v>0</v>
      </c>
      <c r="O364" s="118">
        <v>0</v>
      </c>
      <c r="P364" s="118">
        <v>120.72029999999999</v>
      </c>
      <c r="Q364" s="120"/>
      <c r="R364" s="119"/>
    </row>
    <row r="365" spans="1:18" x14ac:dyDescent="0.25">
      <c r="A365" s="118" t="s">
        <v>327</v>
      </c>
      <c r="B365" s="118">
        <v>562.86890000000005</v>
      </c>
      <c r="C365" s="118">
        <v>48.539700000000003</v>
      </c>
      <c r="D365" s="118">
        <v>611.40859999999998</v>
      </c>
      <c r="E365" s="118">
        <v>227.62</v>
      </c>
      <c r="F365" s="118">
        <v>189.23099999999999</v>
      </c>
      <c r="G365" s="118">
        <v>9.5973000000000006</v>
      </c>
      <c r="H365" s="118">
        <v>57</v>
      </c>
      <c r="I365" s="118">
        <v>80.155699999999996</v>
      </c>
      <c r="J365" s="118"/>
      <c r="K365" s="118">
        <v>2</v>
      </c>
      <c r="L365" s="118">
        <v>14.6127</v>
      </c>
      <c r="M365" s="118"/>
      <c r="N365" s="118">
        <v>0</v>
      </c>
      <c r="O365" s="118">
        <v>0</v>
      </c>
      <c r="P365" s="118">
        <v>621.0059</v>
      </c>
      <c r="Q365" s="120"/>
      <c r="R365" s="119"/>
    </row>
    <row r="366" spans="1:18" x14ac:dyDescent="0.25">
      <c r="A366" s="118" t="s">
        <v>328</v>
      </c>
      <c r="B366" s="118">
        <v>712.8614</v>
      </c>
      <c r="C366" s="118">
        <v>26.709900000000001</v>
      </c>
      <c r="D366" s="118">
        <v>739.57129999999995</v>
      </c>
      <c r="E366" s="118">
        <v>149.03</v>
      </c>
      <c r="F366" s="118">
        <v>228.8973</v>
      </c>
      <c r="G366" s="118"/>
      <c r="H366" s="118">
        <v>92</v>
      </c>
      <c r="I366" s="118">
        <v>96.957800000000006</v>
      </c>
      <c r="J366" s="118"/>
      <c r="K366" s="118"/>
      <c r="L366" s="118">
        <v>17.675799999999999</v>
      </c>
      <c r="M366" s="118"/>
      <c r="N366" s="118">
        <v>0</v>
      </c>
      <c r="O366" s="118">
        <v>0</v>
      </c>
      <c r="P366" s="118">
        <v>739.57129999999995</v>
      </c>
      <c r="Q366" s="120"/>
      <c r="R366" s="119"/>
    </row>
    <row r="367" spans="1:18" x14ac:dyDescent="0.25">
      <c r="A367" s="118" t="s">
        <v>544</v>
      </c>
      <c r="B367" s="118">
        <v>62.995600000000003</v>
      </c>
      <c r="C367" s="118"/>
      <c r="D367" s="118">
        <v>46.160899999999998</v>
      </c>
      <c r="E367" s="118">
        <v>36</v>
      </c>
      <c r="F367" s="118">
        <v>19.4971</v>
      </c>
      <c r="G367" s="118">
        <v>4.1257000000000001</v>
      </c>
      <c r="H367" s="118">
        <v>8</v>
      </c>
      <c r="I367" s="118">
        <v>6.0517000000000003</v>
      </c>
      <c r="J367" s="118">
        <v>1.4612000000000001</v>
      </c>
      <c r="K367" s="118"/>
      <c r="L367" s="118">
        <v>1.1032</v>
      </c>
      <c r="M367" s="118"/>
      <c r="N367" s="118">
        <v>0</v>
      </c>
      <c r="O367" s="118">
        <v>0</v>
      </c>
      <c r="P367" s="118">
        <v>68.582499999999996</v>
      </c>
      <c r="Q367" s="120"/>
      <c r="R367" s="119"/>
    </row>
    <row r="368" spans="1:18" x14ac:dyDescent="0.25">
      <c r="A368" s="118" t="s">
        <v>329</v>
      </c>
      <c r="B368" s="118">
        <v>328.75150000000002</v>
      </c>
      <c r="C368" s="118">
        <v>7.7515999999999998</v>
      </c>
      <c r="D368" s="118">
        <v>336.50310000000002</v>
      </c>
      <c r="E368" s="118">
        <v>179.45</v>
      </c>
      <c r="F368" s="118">
        <v>104.1477</v>
      </c>
      <c r="G368" s="118">
        <v>18.825600000000001</v>
      </c>
      <c r="H368" s="118">
        <v>75</v>
      </c>
      <c r="I368" s="118">
        <v>44.115600000000001</v>
      </c>
      <c r="J368" s="118">
        <v>23.1633</v>
      </c>
      <c r="K368" s="118"/>
      <c r="L368" s="118">
        <v>8.0424000000000007</v>
      </c>
      <c r="M368" s="118"/>
      <c r="N368" s="118">
        <v>0</v>
      </c>
      <c r="O368" s="118">
        <v>0</v>
      </c>
      <c r="P368" s="118">
        <v>378.49200000000002</v>
      </c>
      <c r="Q368" s="120"/>
      <c r="R368" s="119"/>
    </row>
    <row r="369" spans="1:18" x14ac:dyDescent="0.25">
      <c r="A369" s="118" t="s">
        <v>330</v>
      </c>
      <c r="B369" s="118">
        <v>595.60969999999998</v>
      </c>
      <c r="C369" s="118">
        <v>30.5304</v>
      </c>
      <c r="D369" s="118">
        <v>626.14009999999996</v>
      </c>
      <c r="E369" s="118">
        <v>434</v>
      </c>
      <c r="F369" s="118">
        <v>193.79040000000001</v>
      </c>
      <c r="G369" s="118">
        <v>60.052399999999999</v>
      </c>
      <c r="H369" s="118">
        <v>91</v>
      </c>
      <c r="I369" s="118">
        <v>82.087000000000003</v>
      </c>
      <c r="J369" s="118">
        <v>6.6848000000000001</v>
      </c>
      <c r="K369" s="118"/>
      <c r="L369" s="118">
        <v>14.964700000000001</v>
      </c>
      <c r="M369" s="118"/>
      <c r="N369" s="118">
        <v>8.6301000000000005</v>
      </c>
      <c r="O369" s="118">
        <v>0</v>
      </c>
      <c r="P369" s="118">
        <v>701.50739999999996</v>
      </c>
      <c r="Q369" s="120"/>
      <c r="R369" s="119"/>
    </row>
    <row r="370" spans="1:18" x14ac:dyDescent="0.25">
      <c r="A370" s="118" t="s">
        <v>331</v>
      </c>
      <c r="B370" s="118">
        <v>234.44669999999999</v>
      </c>
      <c r="C370" s="118"/>
      <c r="D370" s="118">
        <v>234.44669999999999</v>
      </c>
      <c r="E370" s="118">
        <v>151</v>
      </c>
      <c r="F370" s="118">
        <v>72.561300000000003</v>
      </c>
      <c r="G370" s="118">
        <v>19.6097</v>
      </c>
      <c r="H370" s="118">
        <v>49</v>
      </c>
      <c r="I370" s="118">
        <v>30.736000000000001</v>
      </c>
      <c r="J370" s="118">
        <v>13.698</v>
      </c>
      <c r="K370" s="118"/>
      <c r="L370" s="118">
        <v>5.6032999999999999</v>
      </c>
      <c r="M370" s="118"/>
      <c r="N370" s="118">
        <v>0</v>
      </c>
      <c r="O370" s="118">
        <v>0</v>
      </c>
      <c r="P370" s="118">
        <v>267.75439999999998</v>
      </c>
      <c r="Q370" s="120"/>
      <c r="R370" s="119"/>
    </row>
    <row r="371" spans="1:18" x14ac:dyDescent="0.25">
      <c r="A371" s="118" t="s">
        <v>332</v>
      </c>
      <c r="B371" s="118">
        <v>78.999300000000005</v>
      </c>
      <c r="C371" s="118"/>
      <c r="D371" s="118">
        <v>78.999300000000005</v>
      </c>
      <c r="E371" s="118">
        <v>68.28</v>
      </c>
      <c r="F371" s="118">
        <v>24.450299999999999</v>
      </c>
      <c r="G371" s="118">
        <v>10.9574</v>
      </c>
      <c r="H371" s="118">
        <v>8</v>
      </c>
      <c r="I371" s="118">
        <v>10.3568</v>
      </c>
      <c r="J371" s="118"/>
      <c r="K371" s="118"/>
      <c r="L371" s="118">
        <v>1.8880999999999999</v>
      </c>
      <c r="M371" s="118"/>
      <c r="N371" s="118">
        <v>0</v>
      </c>
      <c r="O371" s="118">
        <v>0</v>
      </c>
      <c r="P371" s="118">
        <v>89.956699999999998</v>
      </c>
      <c r="Q371" s="120"/>
      <c r="R371" s="119"/>
    </row>
    <row r="372" spans="1:18" x14ac:dyDescent="0.25">
      <c r="A372" s="118" t="s">
        <v>333</v>
      </c>
      <c r="B372" s="118">
        <v>189.30629999999999</v>
      </c>
      <c r="C372" s="118"/>
      <c r="D372" s="118">
        <v>189.30629999999999</v>
      </c>
      <c r="E372" s="118">
        <v>182.86</v>
      </c>
      <c r="F372" s="118">
        <v>58.590299999999999</v>
      </c>
      <c r="G372" s="118">
        <v>31.067399999999999</v>
      </c>
      <c r="H372" s="118">
        <v>20</v>
      </c>
      <c r="I372" s="118">
        <v>24.818100000000001</v>
      </c>
      <c r="J372" s="118"/>
      <c r="K372" s="118"/>
      <c r="L372" s="118">
        <v>4.5244</v>
      </c>
      <c r="M372" s="118"/>
      <c r="N372" s="118">
        <v>0</v>
      </c>
      <c r="O372" s="118">
        <v>0</v>
      </c>
      <c r="P372" s="118">
        <v>220.37370000000001</v>
      </c>
      <c r="Q372" s="120"/>
      <c r="R372" s="119"/>
    </row>
    <row r="373" spans="1:18" x14ac:dyDescent="0.25">
      <c r="A373" s="118" t="s">
        <v>334</v>
      </c>
      <c r="B373" s="118">
        <v>513.71130000000005</v>
      </c>
      <c r="C373" s="118">
        <v>29.268799999999999</v>
      </c>
      <c r="D373" s="118">
        <v>542.98009999999999</v>
      </c>
      <c r="E373" s="118">
        <v>566.58000000000004</v>
      </c>
      <c r="F373" s="118">
        <v>168.0523</v>
      </c>
      <c r="G373" s="118">
        <v>99.631900000000002</v>
      </c>
      <c r="H373" s="118">
        <v>49</v>
      </c>
      <c r="I373" s="118">
        <v>71.184700000000007</v>
      </c>
      <c r="J373" s="118"/>
      <c r="K373" s="118"/>
      <c r="L373" s="118">
        <v>12.9772</v>
      </c>
      <c r="M373" s="118"/>
      <c r="N373" s="118">
        <v>19.514500000000002</v>
      </c>
      <c r="O373" s="118">
        <v>0</v>
      </c>
      <c r="P373" s="118">
        <v>662.12649999999996</v>
      </c>
      <c r="Q373" s="120"/>
      <c r="R373" s="119"/>
    </row>
    <row r="374" spans="1:18" x14ac:dyDescent="0.25">
      <c r="A374" s="118" t="s">
        <v>545</v>
      </c>
      <c r="B374" s="118">
        <v>148.40170000000001</v>
      </c>
      <c r="C374" s="118"/>
      <c r="D374" s="118">
        <v>109.7212</v>
      </c>
      <c r="E374" s="118">
        <v>67.459999999999994</v>
      </c>
      <c r="F374" s="118">
        <v>45.930300000000003</v>
      </c>
      <c r="G374" s="118">
        <v>5.3823999999999996</v>
      </c>
      <c r="H374" s="118">
        <v>3</v>
      </c>
      <c r="I374" s="118">
        <v>14.384399999999999</v>
      </c>
      <c r="J374" s="118"/>
      <c r="K374" s="118"/>
      <c r="L374" s="118">
        <v>2.6223000000000001</v>
      </c>
      <c r="M374" s="118"/>
      <c r="N374" s="118">
        <v>0</v>
      </c>
      <c r="O374" s="118">
        <v>0</v>
      </c>
      <c r="P374" s="118">
        <v>153.7841</v>
      </c>
      <c r="Q374" s="120"/>
      <c r="R374" s="119"/>
    </row>
    <row r="375" spans="1:18" x14ac:dyDescent="0.25">
      <c r="A375" s="118" t="s">
        <v>335</v>
      </c>
      <c r="B375" s="118">
        <v>137.63669999999999</v>
      </c>
      <c r="C375" s="118"/>
      <c r="D375" s="118">
        <v>137.63669999999999</v>
      </c>
      <c r="E375" s="118">
        <v>67</v>
      </c>
      <c r="F375" s="118">
        <v>42.598599999999998</v>
      </c>
      <c r="G375" s="118">
        <v>6.1003999999999996</v>
      </c>
      <c r="H375" s="118">
        <v>11</v>
      </c>
      <c r="I375" s="118">
        <v>18.0442</v>
      </c>
      <c r="J375" s="118"/>
      <c r="K375" s="118"/>
      <c r="L375" s="118">
        <v>3.2894999999999999</v>
      </c>
      <c r="M375" s="118"/>
      <c r="N375" s="118">
        <v>0</v>
      </c>
      <c r="O375" s="118">
        <v>0</v>
      </c>
      <c r="P375" s="118">
        <v>143.7371</v>
      </c>
      <c r="Q375" s="120"/>
      <c r="R375" s="119"/>
    </row>
    <row r="376" spans="1:18" x14ac:dyDescent="0.25">
      <c r="A376" s="118" t="s">
        <v>336</v>
      </c>
      <c r="B376" s="118">
        <v>517.21389999999997</v>
      </c>
      <c r="C376" s="118">
        <v>19.505500000000001</v>
      </c>
      <c r="D376" s="118">
        <v>536.71939999999995</v>
      </c>
      <c r="E376" s="118">
        <v>360.9</v>
      </c>
      <c r="F376" s="118">
        <v>166.1147</v>
      </c>
      <c r="G376" s="118">
        <v>48.696300000000001</v>
      </c>
      <c r="H376" s="118">
        <v>43</v>
      </c>
      <c r="I376" s="118">
        <v>70.363900000000001</v>
      </c>
      <c r="J376" s="118"/>
      <c r="K376" s="118"/>
      <c r="L376" s="118">
        <v>12.8276</v>
      </c>
      <c r="M376" s="118"/>
      <c r="N376" s="118">
        <v>13.327299999999999</v>
      </c>
      <c r="O376" s="118">
        <v>0</v>
      </c>
      <c r="P376" s="118">
        <v>598.74300000000005</v>
      </c>
      <c r="Q376" s="120"/>
      <c r="R376" s="119"/>
    </row>
    <row r="377" spans="1:18" x14ac:dyDescent="0.25">
      <c r="A377" s="118" t="s">
        <v>337</v>
      </c>
      <c r="B377" s="118">
        <v>138.7381</v>
      </c>
      <c r="C377" s="118"/>
      <c r="D377" s="118">
        <v>138.7381</v>
      </c>
      <c r="E377" s="118">
        <v>101</v>
      </c>
      <c r="F377" s="118">
        <v>42.939399999999999</v>
      </c>
      <c r="G377" s="118">
        <v>14.5151</v>
      </c>
      <c r="H377" s="118">
        <v>7</v>
      </c>
      <c r="I377" s="118">
        <v>18.188600000000001</v>
      </c>
      <c r="J377" s="118"/>
      <c r="K377" s="118"/>
      <c r="L377" s="118">
        <v>3.3157999999999999</v>
      </c>
      <c r="M377" s="118"/>
      <c r="N377" s="118">
        <v>0</v>
      </c>
      <c r="O377" s="118">
        <v>0</v>
      </c>
      <c r="P377" s="118">
        <v>153.25319999999999</v>
      </c>
      <c r="Q377" s="120"/>
      <c r="R377" s="119"/>
    </row>
    <row r="378" spans="1:18" x14ac:dyDescent="0.25">
      <c r="A378" s="118" t="s">
        <v>338</v>
      </c>
      <c r="B378" s="118">
        <v>816.70680000000004</v>
      </c>
      <c r="C378" s="118">
        <v>20.030799999999999</v>
      </c>
      <c r="D378" s="118">
        <v>836.73760000000004</v>
      </c>
      <c r="E378" s="118">
        <v>635.44000000000005</v>
      </c>
      <c r="F378" s="118">
        <v>258.97030000000001</v>
      </c>
      <c r="G378" s="118">
        <v>94.117400000000004</v>
      </c>
      <c r="H378" s="118">
        <v>70</v>
      </c>
      <c r="I378" s="118">
        <v>109.69629999999999</v>
      </c>
      <c r="J378" s="118"/>
      <c r="K378" s="118">
        <v>14</v>
      </c>
      <c r="L378" s="118">
        <v>19.998000000000001</v>
      </c>
      <c r="M378" s="118"/>
      <c r="N378" s="118">
        <v>18.2425</v>
      </c>
      <c r="O378" s="118">
        <v>0</v>
      </c>
      <c r="P378" s="118">
        <v>949.09749999999997</v>
      </c>
      <c r="Q378" s="120"/>
      <c r="R378" s="119"/>
    </row>
    <row r="379" spans="1:18" x14ac:dyDescent="0.25">
      <c r="A379" s="118" t="s">
        <v>339</v>
      </c>
      <c r="B379" s="118">
        <v>1858.9818</v>
      </c>
      <c r="C379" s="118">
        <v>35.438200000000002</v>
      </c>
      <c r="D379" s="118">
        <v>1894.42</v>
      </c>
      <c r="E379" s="118">
        <v>904.54</v>
      </c>
      <c r="F379" s="118">
        <v>586.32299999999998</v>
      </c>
      <c r="G379" s="118">
        <v>79.554299999999998</v>
      </c>
      <c r="H379" s="118">
        <v>321</v>
      </c>
      <c r="I379" s="118">
        <v>248.35849999999999</v>
      </c>
      <c r="J379" s="118">
        <v>54.481200000000001</v>
      </c>
      <c r="K379" s="118">
        <v>92</v>
      </c>
      <c r="L379" s="118">
        <v>45.276600000000002</v>
      </c>
      <c r="M379" s="118">
        <v>28.033999999999999</v>
      </c>
      <c r="N379" s="118">
        <v>6.8262</v>
      </c>
      <c r="O379" s="118">
        <v>0</v>
      </c>
      <c r="P379" s="118">
        <v>2063.3157000000001</v>
      </c>
      <c r="Q379" s="120"/>
      <c r="R379" s="119"/>
    </row>
    <row r="380" spans="1:18" x14ac:dyDescent="0.25">
      <c r="A380" s="118" t="s">
        <v>546</v>
      </c>
      <c r="B380" s="118">
        <v>78.9191</v>
      </c>
      <c r="C380" s="118"/>
      <c r="D380" s="118">
        <v>63.865600000000001</v>
      </c>
      <c r="E380" s="118">
        <v>26</v>
      </c>
      <c r="F380" s="118">
        <v>24.4255</v>
      </c>
      <c r="G380" s="118">
        <v>0.39360000000000001</v>
      </c>
      <c r="H380" s="118">
        <v>10</v>
      </c>
      <c r="I380" s="118">
        <v>8.3727999999999998</v>
      </c>
      <c r="J380" s="118">
        <v>1.2203999999999999</v>
      </c>
      <c r="K380" s="118"/>
      <c r="L380" s="118">
        <v>1.5264</v>
      </c>
      <c r="M380" s="118"/>
      <c r="N380" s="118">
        <v>0</v>
      </c>
      <c r="O380" s="118">
        <v>0</v>
      </c>
      <c r="P380" s="118">
        <v>80.533100000000005</v>
      </c>
      <c r="Q380" s="120"/>
      <c r="R380" s="119"/>
    </row>
    <row r="381" spans="1:18" x14ac:dyDescent="0.25">
      <c r="A381" s="118" t="s">
        <v>340</v>
      </c>
      <c r="B381" s="118">
        <v>270.6977</v>
      </c>
      <c r="C381" s="118"/>
      <c r="D381" s="118">
        <v>270.6977</v>
      </c>
      <c r="E381" s="118">
        <v>132.49</v>
      </c>
      <c r="F381" s="118">
        <v>83.780900000000003</v>
      </c>
      <c r="G381" s="118">
        <v>12.177300000000001</v>
      </c>
      <c r="H381" s="118">
        <v>34</v>
      </c>
      <c r="I381" s="118">
        <v>35.488500000000002</v>
      </c>
      <c r="J381" s="118"/>
      <c r="K381" s="118">
        <v>25</v>
      </c>
      <c r="L381" s="118">
        <v>6.4696999999999996</v>
      </c>
      <c r="M381" s="118">
        <v>11.1182</v>
      </c>
      <c r="N381" s="118">
        <v>0</v>
      </c>
      <c r="O381" s="118">
        <v>0</v>
      </c>
      <c r="P381" s="118">
        <v>293.9932</v>
      </c>
      <c r="Q381" s="120"/>
      <c r="R381" s="119"/>
    </row>
    <row r="382" spans="1:18" x14ac:dyDescent="0.25">
      <c r="A382" s="118" t="s">
        <v>341</v>
      </c>
      <c r="B382" s="118">
        <v>263.73989999999998</v>
      </c>
      <c r="C382" s="118"/>
      <c r="D382" s="118">
        <v>263.73989999999998</v>
      </c>
      <c r="E382" s="118">
        <v>165</v>
      </c>
      <c r="F382" s="118">
        <v>81.627499999999998</v>
      </c>
      <c r="G382" s="118">
        <v>20.8431</v>
      </c>
      <c r="H382" s="118">
        <v>25</v>
      </c>
      <c r="I382" s="118">
        <v>34.576300000000003</v>
      </c>
      <c r="J382" s="118"/>
      <c r="K382" s="118">
        <v>42</v>
      </c>
      <c r="L382" s="118">
        <v>6.3033999999999999</v>
      </c>
      <c r="M382" s="118">
        <v>21.417999999999999</v>
      </c>
      <c r="N382" s="118">
        <v>0</v>
      </c>
      <c r="O382" s="118">
        <v>0</v>
      </c>
      <c r="P382" s="118">
        <v>306.00099999999998</v>
      </c>
      <c r="Q382" s="120"/>
      <c r="R382" s="119"/>
    </row>
    <row r="383" spans="1:18" x14ac:dyDescent="0.25">
      <c r="A383" s="118" t="s">
        <v>342</v>
      </c>
      <c r="B383" s="118">
        <v>476.94670000000002</v>
      </c>
      <c r="C383" s="118"/>
      <c r="D383" s="118">
        <v>476.94670000000002</v>
      </c>
      <c r="E383" s="118">
        <v>230.76</v>
      </c>
      <c r="F383" s="118">
        <v>147.61500000000001</v>
      </c>
      <c r="G383" s="118">
        <v>20.786200000000001</v>
      </c>
      <c r="H383" s="118">
        <v>67</v>
      </c>
      <c r="I383" s="118">
        <v>62.527700000000003</v>
      </c>
      <c r="J383" s="118">
        <v>3.3542000000000001</v>
      </c>
      <c r="K383" s="118">
        <v>31</v>
      </c>
      <c r="L383" s="118">
        <v>11.398999999999999</v>
      </c>
      <c r="M383" s="118">
        <v>11.7606</v>
      </c>
      <c r="N383" s="118">
        <v>0</v>
      </c>
      <c r="O383" s="118">
        <v>0</v>
      </c>
      <c r="P383" s="118">
        <v>512.84770000000003</v>
      </c>
      <c r="Q383" s="120"/>
      <c r="R383" s="119"/>
    </row>
    <row r="384" spans="1:18" x14ac:dyDescent="0.25">
      <c r="A384" s="118" t="s">
        <v>343</v>
      </c>
      <c r="B384" s="118">
        <v>339.16</v>
      </c>
      <c r="C384" s="118"/>
      <c r="D384" s="118">
        <v>339.16</v>
      </c>
      <c r="E384" s="118">
        <v>153.15</v>
      </c>
      <c r="F384" s="118">
        <v>104.97</v>
      </c>
      <c r="G384" s="118">
        <v>12.045</v>
      </c>
      <c r="H384" s="118">
        <v>54</v>
      </c>
      <c r="I384" s="118">
        <v>44.463900000000002</v>
      </c>
      <c r="J384" s="118">
        <v>7.1520999999999999</v>
      </c>
      <c r="K384" s="118">
        <v>34</v>
      </c>
      <c r="L384" s="118">
        <v>8.1059000000000001</v>
      </c>
      <c r="M384" s="118">
        <v>15.5364</v>
      </c>
      <c r="N384" s="118">
        <v>0</v>
      </c>
      <c r="O384" s="118">
        <v>0</v>
      </c>
      <c r="P384" s="118">
        <v>373.89350000000002</v>
      </c>
      <c r="Q384" s="120"/>
      <c r="R384" s="119"/>
    </row>
    <row r="385" spans="1:18" x14ac:dyDescent="0.25">
      <c r="A385" s="118" t="s">
        <v>547</v>
      </c>
      <c r="B385" s="118">
        <v>129.7509</v>
      </c>
      <c r="C385" s="118">
        <v>3.5935000000000001</v>
      </c>
      <c r="D385" s="118">
        <v>97.555099999999996</v>
      </c>
      <c r="E385" s="118">
        <v>99.25</v>
      </c>
      <c r="F385" s="118">
        <v>41.270099999999999</v>
      </c>
      <c r="G385" s="118">
        <v>14.494999999999999</v>
      </c>
      <c r="H385" s="118">
        <v>12</v>
      </c>
      <c r="I385" s="118">
        <v>12.7895</v>
      </c>
      <c r="J385" s="118"/>
      <c r="K385" s="118">
        <v>33</v>
      </c>
      <c r="L385" s="118">
        <v>2.3315999999999999</v>
      </c>
      <c r="M385" s="118">
        <v>18.4011</v>
      </c>
      <c r="N385" s="118">
        <v>0</v>
      </c>
      <c r="O385" s="118">
        <v>0</v>
      </c>
      <c r="P385" s="118">
        <v>166.2405</v>
      </c>
      <c r="Q385" s="120"/>
      <c r="R385" s="119"/>
    </row>
    <row r="386" spans="1:18" x14ac:dyDescent="0.25">
      <c r="A386" s="118" t="s">
        <v>344</v>
      </c>
      <c r="B386" s="118">
        <v>4339.7565000000004</v>
      </c>
      <c r="C386" s="118">
        <v>41.298200000000001</v>
      </c>
      <c r="D386" s="118">
        <v>4381.0546999999997</v>
      </c>
      <c r="E386" s="118">
        <v>2945.67</v>
      </c>
      <c r="F386" s="118">
        <v>1355.9364</v>
      </c>
      <c r="G386" s="118">
        <v>397.43340000000001</v>
      </c>
      <c r="H386" s="118">
        <v>692</v>
      </c>
      <c r="I386" s="118">
        <v>574.35630000000003</v>
      </c>
      <c r="J386" s="118">
        <v>88.232799999999997</v>
      </c>
      <c r="K386" s="118">
        <v>494</v>
      </c>
      <c r="L386" s="118">
        <v>104.7072</v>
      </c>
      <c r="M386" s="118">
        <v>233.57570000000001</v>
      </c>
      <c r="N386" s="118">
        <v>0</v>
      </c>
      <c r="O386" s="118">
        <v>0</v>
      </c>
      <c r="P386" s="118">
        <v>5100.2965999999997</v>
      </c>
      <c r="Q386" s="120"/>
      <c r="R386" s="119"/>
    </row>
    <row r="387" spans="1:18" x14ac:dyDescent="0.25">
      <c r="A387" s="118" t="s">
        <v>345</v>
      </c>
      <c r="B387" s="118">
        <v>1496.8869999999999</v>
      </c>
      <c r="C387" s="118">
        <v>50.682699999999997</v>
      </c>
      <c r="D387" s="118">
        <v>1547.5697</v>
      </c>
      <c r="E387" s="118">
        <v>903.64</v>
      </c>
      <c r="F387" s="118">
        <v>478.97280000000001</v>
      </c>
      <c r="G387" s="118">
        <v>106.16679999999999</v>
      </c>
      <c r="H387" s="118">
        <v>258</v>
      </c>
      <c r="I387" s="118">
        <v>202.88640000000001</v>
      </c>
      <c r="J387" s="118">
        <v>41.3352</v>
      </c>
      <c r="K387" s="118">
        <v>3</v>
      </c>
      <c r="L387" s="118">
        <v>36.986899999999999</v>
      </c>
      <c r="M387" s="118"/>
      <c r="N387" s="118">
        <v>0</v>
      </c>
      <c r="O387" s="118">
        <v>0</v>
      </c>
      <c r="P387" s="118">
        <v>1695.0717</v>
      </c>
      <c r="Q387" s="120"/>
      <c r="R387" s="119"/>
    </row>
    <row r="388" spans="1:18" x14ac:dyDescent="0.25">
      <c r="A388" s="118" t="s">
        <v>346</v>
      </c>
      <c r="B388" s="118">
        <v>341.98899999999998</v>
      </c>
      <c r="C388" s="118">
        <v>22.623000000000001</v>
      </c>
      <c r="D388" s="118">
        <v>364.61200000000002</v>
      </c>
      <c r="E388" s="118">
        <v>229</v>
      </c>
      <c r="F388" s="118">
        <v>112.84739999999999</v>
      </c>
      <c r="G388" s="118">
        <v>29.0381</v>
      </c>
      <c r="H388" s="118">
        <v>57</v>
      </c>
      <c r="I388" s="118">
        <v>47.800600000000003</v>
      </c>
      <c r="J388" s="118">
        <v>6.8994999999999997</v>
      </c>
      <c r="K388" s="118"/>
      <c r="L388" s="118">
        <v>8.7141999999999999</v>
      </c>
      <c r="M388" s="118"/>
      <c r="N388" s="118">
        <v>0</v>
      </c>
      <c r="O388" s="118">
        <v>0</v>
      </c>
      <c r="P388" s="118">
        <v>400.5496</v>
      </c>
      <c r="Q388" s="120"/>
      <c r="R388" s="119"/>
    </row>
    <row r="389" spans="1:18" x14ac:dyDescent="0.25">
      <c r="A389" s="118" t="s">
        <v>347</v>
      </c>
      <c r="B389" s="118">
        <v>3547.6044000000002</v>
      </c>
      <c r="C389" s="118">
        <v>92.924999999999997</v>
      </c>
      <c r="D389" s="118">
        <v>3640.5293999999999</v>
      </c>
      <c r="E389" s="118">
        <v>1647.02</v>
      </c>
      <c r="F389" s="118">
        <v>1126.7438</v>
      </c>
      <c r="G389" s="118">
        <v>130.06899999999999</v>
      </c>
      <c r="H389" s="118">
        <v>599</v>
      </c>
      <c r="I389" s="118">
        <v>477.27339999999998</v>
      </c>
      <c r="J389" s="118">
        <v>91.294899999999998</v>
      </c>
      <c r="K389" s="118">
        <v>119</v>
      </c>
      <c r="L389" s="118">
        <v>87.008700000000005</v>
      </c>
      <c r="M389" s="118">
        <v>19.194800000000001</v>
      </c>
      <c r="N389" s="118">
        <v>0</v>
      </c>
      <c r="O389" s="118">
        <v>0</v>
      </c>
      <c r="P389" s="118">
        <v>3881.0880999999999</v>
      </c>
      <c r="Q389" s="120"/>
      <c r="R389" s="119"/>
    </row>
    <row r="390" spans="1:18" x14ac:dyDescent="0.25">
      <c r="A390" s="118" t="s">
        <v>548</v>
      </c>
      <c r="B390" s="118">
        <v>204.08539999999999</v>
      </c>
      <c r="C390" s="118"/>
      <c r="D390" s="118">
        <v>149.298</v>
      </c>
      <c r="E390" s="118">
        <v>134.29</v>
      </c>
      <c r="F390" s="118">
        <v>63.164400000000001</v>
      </c>
      <c r="G390" s="118">
        <v>17.781400000000001</v>
      </c>
      <c r="H390" s="118">
        <v>31</v>
      </c>
      <c r="I390" s="118">
        <v>19.573</v>
      </c>
      <c r="J390" s="118">
        <v>8.5702999999999996</v>
      </c>
      <c r="K390" s="118"/>
      <c r="L390" s="118">
        <v>3.5682</v>
      </c>
      <c r="M390" s="118"/>
      <c r="N390" s="118">
        <v>3.8412999999999999</v>
      </c>
      <c r="O390" s="118">
        <v>0</v>
      </c>
      <c r="P390" s="118">
        <v>234.2784</v>
      </c>
      <c r="Q390" s="120"/>
      <c r="R390" s="119"/>
    </row>
    <row r="391" spans="1:18" x14ac:dyDescent="0.25">
      <c r="A391" s="118" t="s">
        <v>348</v>
      </c>
      <c r="B391" s="118">
        <v>1160.2579000000001</v>
      </c>
      <c r="C391" s="118">
        <v>37.023699999999998</v>
      </c>
      <c r="D391" s="118">
        <v>1197.2816</v>
      </c>
      <c r="E391" s="118">
        <v>495.5</v>
      </c>
      <c r="F391" s="118">
        <v>370.55869999999999</v>
      </c>
      <c r="G391" s="118">
        <v>31.235299999999999</v>
      </c>
      <c r="H391" s="118">
        <v>206</v>
      </c>
      <c r="I391" s="118">
        <v>156.96360000000001</v>
      </c>
      <c r="J391" s="118">
        <v>36.777299999999997</v>
      </c>
      <c r="K391" s="118">
        <v>11</v>
      </c>
      <c r="L391" s="118">
        <v>28.614999999999998</v>
      </c>
      <c r="M391" s="118"/>
      <c r="N391" s="118">
        <v>7.6250999999999998</v>
      </c>
      <c r="O391" s="118">
        <v>0</v>
      </c>
      <c r="P391" s="118">
        <v>1272.9193</v>
      </c>
      <c r="Q391" s="120"/>
      <c r="R391" s="119"/>
    </row>
    <row r="392" spans="1:18" x14ac:dyDescent="0.25">
      <c r="A392" s="118" t="s">
        <v>349</v>
      </c>
      <c r="B392" s="118">
        <v>387.74770000000001</v>
      </c>
      <c r="C392" s="118"/>
      <c r="D392" s="118">
        <v>387.74770000000001</v>
      </c>
      <c r="E392" s="118">
        <v>172.51</v>
      </c>
      <c r="F392" s="118">
        <v>120.00790000000001</v>
      </c>
      <c r="G392" s="118">
        <v>13.125500000000001</v>
      </c>
      <c r="H392" s="118">
        <v>34</v>
      </c>
      <c r="I392" s="118">
        <v>50.8337</v>
      </c>
      <c r="J392" s="118"/>
      <c r="K392" s="118"/>
      <c r="L392" s="118">
        <v>9.2672000000000008</v>
      </c>
      <c r="M392" s="118"/>
      <c r="N392" s="118">
        <v>5.5994000000000002</v>
      </c>
      <c r="O392" s="118">
        <v>0</v>
      </c>
      <c r="P392" s="118">
        <v>406.4726</v>
      </c>
      <c r="Q392" s="120"/>
      <c r="R392" s="119"/>
    </row>
    <row r="393" spans="1:18" x14ac:dyDescent="0.25">
      <c r="A393" s="118" t="s">
        <v>549</v>
      </c>
      <c r="B393" s="118">
        <v>45.080800000000004</v>
      </c>
      <c r="C393" s="118">
        <v>8.1699999999999995E-2</v>
      </c>
      <c r="D393" s="118">
        <v>36.383400000000002</v>
      </c>
      <c r="E393" s="118">
        <v>22</v>
      </c>
      <c r="F393" s="118">
        <v>13.9778</v>
      </c>
      <c r="G393" s="118">
        <v>2.0055999999999998</v>
      </c>
      <c r="H393" s="118">
        <v>7</v>
      </c>
      <c r="I393" s="118">
        <v>4.7698999999999998</v>
      </c>
      <c r="J393" s="118">
        <v>1.6726000000000001</v>
      </c>
      <c r="K393" s="118"/>
      <c r="L393" s="118">
        <v>0.86960000000000004</v>
      </c>
      <c r="M393" s="118"/>
      <c r="N393" s="118">
        <v>0</v>
      </c>
      <c r="O393" s="118">
        <v>0</v>
      </c>
      <c r="P393" s="118">
        <v>48.840699999999998</v>
      </c>
      <c r="Q393" s="120"/>
      <c r="R393" s="119"/>
    </row>
    <row r="394" spans="1:18" x14ac:dyDescent="0.25">
      <c r="A394" s="118" t="s">
        <v>350</v>
      </c>
      <c r="B394" s="118">
        <v>620.48159999999996</v>
      </c>
      <c r="C394" s="118">
        <v>7.9968000000000004</v>
      </c>
      <c r="D394" s="118">
        <v>628.47839999999997</v>
      </c>
      <c r="E394" s="118">
        <v>425</v>
      </c>
      <c r="F394" s="118">
        <v>194.51410000000001</v>
      </c>
      <c r="G394" s="118">
        <v>57.621499999999997</v>
      </c>
      <c r="H394" s="118">
        <v>88</v>
      </c>
      <c r="I394" s="118">
        <v>82.393500000000003</v>
      </c>
      <c r="J394" s="118">
        <v>4.2049000000000003</v>
      </c>
      <c r="K394" s="118">
        <v>25</v>
      </c>
      <c r="L394" s="118">
        <v>15.0206</v>
      </c>
      <c r="M394" s="118">
        <v>5.9875999999999996</v>
      </c>
      <c r="N394" s="118">
        <v>0</v>
      </c>
      <c r="O394" s="118">
        <v>0</v>
      </c>
      <c r="P394" s="118">
        <v>696.29240000000004</v>
      </c>
      <c r="Q394" s="120"/>
      <c r="R394" s="119"/>
    </row>
    <row r="395" spans="1:18" x14ac:dyDescent="0.25">
      <c r="A395" s="118" t="s">
        <v>351</v>
      </c>
      <c r="B395" s="118">
        <v>546.2953</v>
      </c>
      <c r="C395" s="118">
        <v>15.093999999999999</v>
      </c>
      <c r="D395" s="118">
        <v>561.38930000000005</v>
      </c>
      <c r="E395" s="118">
        <v>124</v>
      </c>
      <c r="F395" s="118">
        <v>173.75</v>
      </c>
      <c r="G395" s="118"/>
      <c r="H395" s="118">
        <v>65</v>
      </c>
      <c r="I395" s="118">
        <v>73.598100000000002</v>
      </c>
      <c r="J395" s="118"/>
      <c r="K395" s="118"/>
      <c r="L395" s="118">
        <v>13.417199999999999</v>
      </c>
      <c r="M395" s="118"/>
      <c r="N395" s="118">
        <v>0</v>
      </c>
      <c r="O395" s="118">
        <v>0</v>
      </c>
      <c r="P395" s="118">
        <v>561.38930000000005</v>
      </c>
      <c r="Q395" s="120"/>
      <c r="R395" s="119"/>
    </row>
    <row r="396" spans="1:18" x14ac:dyDescent="0.25">
      <c r="A396" s="118" t="s">
        <v>352</v>
      </c>
      <c r="B396" s="118">
        <v>634.19200000000001</v>
      </c>
      <c r="C396" s="118">
        <v>4.0766</v>
      </c>
      <c r="D396" s="118">
        <v>638.26859999999999</v>
      </c>
      <c r="E396" s="118">
        <v>106.25</v>
      </c>
      <c r="F396" s="118">
        <v>197.54409999999999</v>
      </c>
      <c r="G396" s="118"/>
      <c r="H396" s="118">
        <v>68</v>
      </c>
      <c r="I396" s="118">
        <v>83.677000000000007</v>
      </c>
      <c r="J396" s="118"/>
      <c r="K396" s="118"/>
      <c r="L396" s="118">
        <v>15.2546</v>
      </c>
      <c r="M396" s="118"/>
      <c r="N396" s="118">
        <v>0</v>
      </c>
      <c r="O396" s="118">
        <v>0</v>
      </c>
      <c r="P396" s="118">
        <v>638.26859999999999</v>
      </c>
      <c r="Q396" s="120"/>
      <c r="R396" s="119"/>
    </row>
    <row r="397" spans="1:18" x14ac:dyDescent="0.25">
      <c r="A397" s="118" t="s">
        <v>353</v>
      </c>
      <c r="B397" s="118">
        <v>3824.2732999999998</v>
      </c>
      <c r="C397" s="118">
        <v>70.827299999999994</v>
      </c>
      <c r="D397" s="118">
        <v>3895.1006000000002</v>
      </c>
      <c r="E397" s="118">
        <v>848.7</v>
      </c>
      <c r="F397" s="118">
        <v>1205.5336</v>
      </c>
      <c r="G397" s="118"/>
      <c r="H397" s="118">
        <v>391</v>
      </c>
      <c r="I397" s="118">
        <v>510.64769999999999</v>
      </c>
      <c r="J397" s="118"/>
      <c r="K397" s="118">
        <v>56</v>
      </c>
      <c r="L397" s="118">
        <v>93.0929</v>
      </c>
      <c r="M397" s="118"/>
      <c r="N397" s="118">
        <v>0</v>
      </c>
      <c r="O397" s="118">
        <v>0</v>
      </c>
      <c r="P397" s="118">
        <v>3895.1006000000002</v>
      </c>
      <c r="Q397" s="120"/>
      <c r="R397" s="119"/>
    </row>
    <row r="398" spans="1:18" x14ac:dyDescent="0.25">
      <c r="A398" s="118" t="s">
        <v>354</v>
      </c>
      <c r="B398" s="118">
        <v>10574.5465</v>
      </c>
      <c r="C398" s="118">
        <v>425.56939999999997</v>
      </c>
      <c r="D398" s="118">
        <v>11000.115900000001</v>
      </c>
      <c r="E398" s="118">
        <v>2972.9</v>
      </c>
      <c r="F398" s="118">
        <v>3404.5358999999999</v>
      </c>
      <c r="G398" s="118"/>
      <c r="H398" s="118">
        <v>1206</v>
      </c>
      <c r="I398" s="118">
        <v>1442.1152</v>
      </c>
      <c r="J398" s="118"/>
      <c r="K398" s="118">
        <v>686</v>
      </c>
      <c r="L398" s="118">
        <v>262.90280000000001</v>
      </c>
      <c r="M398" s="118">
        <v>253.85830000000001</v>
      </c>
      <c r="N398" s="118">
        <v>34.3889</v>
      </c>
      <c r="O398" s="118">
        <v>0</v>
      </c>
      <c r="P398" s="118">
        <v>11288.3631</v>
      </c>
      <c r="Q398" s="120"/>
      <c r="R398" s="119"/>
    </row>
    <row r="399" spans="1:18" x14ac:dyDescent="0.25">
      <c r="A399" s="118" t="s">
        <v>355</v>
      </c>
      <c r="B399" s="118">
        <v>2417.44</v>
      </c>
      <c r="C399" s="118">
        <v>160.62870000000001</v>
      </c>
      <c r="D399" s="118">
        <v>2578.0686999999998</v>
      </c>
      <c r="E399" s="118">
        <v>1118</v>
      </c>
      <c r="F399" s="118">
        <v>797.91229999999996</v>
      </c>
      <c r="G399" s="118">
        <v>80.021900000000002</v>
      </c>
      <c r="H399" s="118">
        <v>344</v>
      </c>
      <c r="I399" s="118">
        <v>337.98480000000001</v>
      </c>
      <c r="J399" s="118">
        <v>4.5114000000000001</v>
      </c>
      <c r="K399" s="118">
        <v>17</v>
      </c>
      <c r="L399" s="118">
        <v>61.6158</v>
      </c>
      <c r="M399" s="118"/>
      <c r="N399" s="118">
        <v>30.675699999999999</v>
      </c>
      <c r="O399" s="118">
        <v>0</v>
      </c>
      <c r="P399" s="118">
        <v>2693.2777000000001</v>
      </c>
      <c r="Q399" s="120"/>
      <c r="R399" s="119"/>
    </row>
    <row r="400" spans="1:18" x14ac:dyDescent="0.25">
      <c r="A400" s="118" t="s">
        <v>356</v>
      </c>
      <c r="B400" s="118">
        <v>309.60090000000002</v>
      </c>
      <c r="C400" s="118">
        <v>17.875299999999999</v>
      </c>
      <c r="D400" s="118">
        <v>327.47620000000001</v>
      </c>
      <c r="E400" s="118">
        <v>327.22000000000003</v>
      </c>
      <c r="F400" s="118">
        <v>101.3539</v>
      </c>
      <c r="G400" s="118">
        <v>56.466500000000003</v>
      </c>
      <c r="H400" s="118">
        <v>47</v>
      </c>
      <c r="I400" s="118">
        <v>42.932099999999998</v>
      </c>
      <c r="J400" s="118">
        <v>3.0508999999999999</v>
      </c>
      <c r="K400" s="118"/>
      <c r="L400" s="118">
        <v>7.8266999999999998</v>
      </c>
      <c r="M400" s="118"/>
      <c r="N400" s="118">
        <v>12.0969</v>
      </c>
      <c r="O400" s="118">
        <v>0</v>
      </c>
      <c r="P400" s="118">
        <v>399.09050000000002</v>
      </c>
      <c r="Q400" s="120"/>
      <c r="R400" s="119"/>
    </row>
    <row r="401" spans="1:18" x14ac:dyDescent="0.25">
      <c r="A401" s="118" t="s">
        <v>357</v>
      </c>
      <c r="B401" s="118">
        <v>235.9487</v>
      </c>
      <c r="C401" s="118">
        <v>12.2643</v>
      </c>
      <c r="D401" s="118">
        <v>248.21299999999999</v>
      </c>
      <c r="E401" s="118">
        <v>122</v>
      </c>
      <c r="F401" s="118">
        <v>76.821899999999999</v>
      </c>
      <c r="G401" s="118">
        <v>11.294499999999999</v>
      </c>
      <c r="H401" s="118">
        <v>48</v>
      </c>
      <c r="I401" s="118">
        <v>32.540700000000001</v>
      </c>
      <c r="J401" s="118">
        <v>11.5945</v>
      </c>
      <c r="K401" s="118">
        <v>2</v>
      </c>
      <c r="L401" s="118">
        <v>5.9322999999999997</v>
      </c>
      <c r="M401" s="118"/>
      <c r="N401" s="118">
        <v>0</v>
      </c>
      <c r="O401" s="118">
        <v>0</v>
      </c>
      <c r="P401" s="118">
        <v>271.10199999999998</v>
      </c>
      <c r="Q401" s="120"/>
      <c r="R401" s="119"/>
    </row>
    <row r="402" spans="1:18" x14ac:dyDescent="0.25">
      <c r="A402" s="118" t="s">
        <v>358</v>
      </c>
      <c r="B402" s="118">
        <v>316.303</v>
      </c>
      <c r="C402" s="118">
        <v>14.084199999999999</v>
      </c>
      <c r="D402" s="118">
        <v>330.38720000000001</v>
      </c>
      <c r="E402" s="118">
        <v>302.55</v>
      </c>
      <c r="F402" s="118">
        <v>102.2548</v>
      </c>
      <c r="G402" s="118">
        <v>50.073799999999999</v>
      </c>
      <c r="H402" s="118">
        <v>48</v>
      </c>
      <c r="I402" s="118">
        <v>43.313800000000001</v>
      </c>
      <c r="J402" s="118">
        <v>3.5146999999999999</v>
      </c>
      <c r="K402" s="118"/>
      <c r="L402" s="118">
        <v>7.8963000000000001</v>
      </c>
      <c r="M402" s="118"/>
      <c r="N402" s="118">
        <v>0</v>
      </c>
      <c r="O402" s="118">
        <v>0</v>
      </c>
      <c r="P402" s="118">
        <v>383.97570000000002</v>
      </c>
      <c r="Q402" s="120"/>
      <c r="R402" s="119"/>
    </row>
    <row r="403" spans="1:18" x14ac:dyDescent="0.25">
      <c r="A403" s="118" t="s">
        <v>359</v>
      </c>
      <c r="B403" s="118">
        <v>517.34439999999995</v>
      </c>
      <c r="C403" s="118">
        <v>2.3140000000000001</v>
      </c>
      <c r="D403" s="118">
        <v>519.65840000000003</v>
      </c>
      <c r="E403" s="118">
        <v>223</v>
      </c>
      <c r="F403" s="118">
        <v>160.83430000000001</v>
      </c>
      <c r="G403" s="118">
        <v>15.541399999999999</v>
      </c>
      <c r="H403" s="118">
        <v>67</v>
      </c>
      <c r="I403" s="118">
        <v>68.127200000000002</v>
      </c>
      <c r="J403" s="118"/>
      <c r="K403" s="118">
        <v>16</v>
      </c>
      <c r="L403" s="118">
        <v>12.4198</v>
      </c>
      <c r="M403" s="118">
        <v>2.1480999999999999</v>
      </c>
      <c r="N403" s="118">
        <v>8.2942</v>
      </c>
      <c r="O403" s="118">
        <v>0</v>
      </c>
      <c r="P403" s="118">
        <v>545.64210000000003</v>
      </c>
      <c r="Q403" s="120"/>
      <c r="R403" s="119"/>
    </row>
    <row r="404" spans="1:18" x14ac:dyDescent="0.25">
      <c r="A404" s="118" t="s">
        <v>360</v>
      </c>
      <c r="B404" s="118">
        <v>646.64959999999996</v>
      </c>
      <c r="C404" s="118">
        <v>43.2363</v>
      </c>
      <c r="D404" s="118">
        <v>689.88589999999999</v>
      </c>
      <c r="E404" s="118">
        <v>393.94</v>
      </c>
      <c r="F404" s="118">
        <v>213.5197</v>
      </c>
      <c r="G404" s="118">
        <v>45.1051</v>
      </c>
      <c r="H404" s="118">
        <v>135</v>
      </c>
      <c r="I404" s="118">
        <v>90.444000000000003</v>
      </c>
      <c r="J404" s="118">
        <v>33.417000000000002</v>
      </c>
      <c r="K404" s="118">
        <v>2</v>
      </c>
      <c r="L404" s="118">
        <v>16.488299999999999</v>
      </c>
      <c r="M404" s="118"/>
      <c r="N404" s="118">
        <v>2.3708</v>
      </c>
      <c r="O404" s="118">
        <v>0</v>
      </c>
      <c r="P404" s="118">
        <v>770.77880000000005</v>
      </c>
      <c r="Q404" s="120"/>
      <c r="R404" s="119"/>
    </row>
    <row r="405" spans="1:18" x14ac:dyDescent="0.25">
      <c r="A405" s="118" t="s">
        <v>550</v>
      </c>
      <c r="B405" s="118">
        <v>42.212899999999998</v>
      </c>
      <c r="C405" s="118">
        <v>0.1188</v>
      </c>
      <c r="D405" s="118">
        <v>26.831600000000002</v>
      </c>
      <c r="E405" s="118">
        <v>21</v>
      </c>
      <c r="F405" s="118">
        <v>13.101699999999999</v>
      </c>
      <c r="G405" s="118">
        <v>1.9745999999999999</v>
      </c>
      <c r="H405" s="118">
        <v>5</v>
      </c>
      <c r="I405" s="118">
        <v>3.5175999999999998</v>
      </c>
      <c r="J405" s="118">
        <v>1.1117999999999999</v>
      </c>
      <c r="K405" s="118"/>
      <c r="L405" s="118">
        <v>0.64129999999999998</v>
      </c>
      <c r="M405" s="118"/>
      <c r="N405" s="118">
        <v>0</v>
      </c>
      <c r="O405" s="118">
        <v>0</v>
      </c>
      <c r="P405" s="118">
        <v>45.418100000000003</v>
      </c>
      <c r="Q405" s="120"/>
      <c r="R405" s="119"/>
    </row>
    <row r="406" spans="1:18" x14ac:dyDescent="0.25">
      <c r="A406" s="118" t="s">
        <v>361</v>
      </c>
      <c r="B406" s="118">
        <v>383.1053</v>
      </c>
      <c r="C406" s="118">
        <v>17.078700000000001</v>
      </c>
      <c r="D406" s="118">
        <v>400.18400000000003</v>
      </c>
      <c r="E406" s="118">
        <v>272.64</v>
      </c>
      <c r="F406" s="118">
        <v>123.8569</v>
      </c>
      <c r="G406" s="118">
        <v>37.195799999999998</v>
      </c>
      <c r="H406" s="118">
        <v>73</v>
      </c>
      <c r="I406" s="118">
        <v>52.464100000000002</v>
      </c>
      <c r="J406" s="118">
        <v>15.401899999999999</v>
      </c>
      <c r="K406" s="118"/>
      <c r="L406" s="118">
        <v>9.5643999999999991</v>
      </c>
      <c r="M406" s="118"/>
      <c r="N406" s="118">
        <v>3.468</v>
      </c>
      <c r="O406" s="118">
        <v>0</v>
      </c>
      <c r="P406" s="118">
        <v>456.24970000000002</v>
      </c>
      <c r="Q406" s="120"/>
      <c r="R406" s="119"/>
    </row>
    <row r="407" spans="1:18" x14ac:dyDescent="0.25">
      <c r="A407" s="118" t="s">
        <v>362</v>
      </c>
      <c r="B407" s="118">
        <v>530.30899999999997</v>
      </c>
      <c r="C407" s="118">
        <v>18.356100000000001</v>
      </c>
      <c r="D407" s="118">
        <v>548.66510000000005</v>
      </c>
      <c r="E407" s="118">
        <v>339</v>
      </c>
      <c r="F407" s="118">
        <v>169.81180000000001</v>
      </c>
      <c r="G407" s="118">
        <v>42.296999999999997</v>
      </c>
      <c r="H407" s="118">
        <v>91</v>
      </c>
      <c r="I407" s="118">
        <v>71.930000000000007</v>
      </c>
      <c r="J407" s="118">
        <v>14.3025</v>
      </c>
      <c r="K407" s="118"/>
      <c r="L407" s="118">
        <v>13.113099999999999</v>
      </c>
      <c r="M407" s="118"/>
      <c r="N407" s="118">
        <v>9.4376999999999995</v>
      </c>
      <c r="O407" s="118">
        <v>0</v>
      </c>
      <c r="P407" s="118">
        <v>614.70230000000004</v>
      </c>
      <c r="Q407" s="120"/>
      <c r="R407" s="119"/>
    </row>
    <row r="408" spans="1:18" x14ac:dyDescent="0.25">
      <c r="A408" s="118" t="s">
        <v>363</v>
      </c>
      <c r="B408" s="118">
        <v>4011.2139000000002</v>
      </c>
      <c r="C408" s="118">
        <v>112.9264</v>
      </c>
      <c r="D408" s="118">
        <v>4124.1403</v>
      </c>
      <c r="E408" s="118">
        <v>1781.06</v>
      </c>
      <c r="F408" s="118">
        <v>1276.4213999999999</v>
      </c>
      <c r="G408" s="118">
        <v>21.0641</v>
      </c>
      <c r="H408" s="118">
        <v>1063</v>
      </c>
      <c r="I408" s="118">
        <v>540.6748</v>
      </c>
      <c r="J408" s="118">
        <v>258.1927</v>
      </c>
      <c r="K408" s="118">
        <v>242</v>
      </c>
      <c r="L408" s="118">
        <v>98.566999999999993</v>
      </c>
      <c r="M408" s="118">
        <v>66.582300000000004</v>
      </c>
      <c r="N408" s="118">
        <v>41.043500000000002</v>
      </c>
      <c r="O408" s="118">
        <v>0</v>
      </c>
      <c r="P408" s="118">
        <v>4511.0228999999999</v>
      </c>
      <c r="Q408" s="120"/>
      <c r="R408" s="119"/>
    </row>
    <row r="409" spans="1:18" x14ac:dyDescent="0.25">
      <c r="A409" s="118" t="s">
        <v>364</v>
      </c>
      <c r="B409" s="118">
        <v>771.34339999999997</v>
      </c>
      <c r="C409" s="118">
        <v>28.1281</v>
      </c>
      <c r="D409" s="118">
        <v>799.47149999999999</v>
      </c>
      <c r="E409" s="118">
        <v>444</v>
      </c>
      <c r="F409" s="118">
        <v>247.43639999999999</v>
      </c>
      <c r="G409" s="118">
        <v>49.140900000000002</v>
      </c>
      <c r="H409" s="118">
        <v>74</v>
      </c>
      <c r="I409" s="118">
        <v>104.8107</v>
      </c>
      <c r="J409" s="118"/>
      <c r="K409" s="118"/>
      <c r="L409" s="118">
        <v>19.107399999999998</v>
      </c>
      <c r="M409" s="118"/>
      <c r="N409" s="118">
        <v>0</v>
      </c>
      <c r="O409" s="118">
        <v>0</v>
      </c>
      <c r="P409" s="118">
        <v>848.61239999999998</v>
      </c>
      <c r="Q409" s="120"/>
      <c r="R409" s="119"/>
    </row>
    <row r="410" spans="1:18" x14ac:dyDescent="0.25">
      <c r="A410" s="118" t="s">
        <v>365</v>
      </c>
      <c r="B410" s="118">
        <v>487.23590000000002</v>
      </c>
      <c r="C410" s="118">
        <v>25.251000000000001</v>
      </c>
      <c r="D410" s="118">
        <v>512.48689999999999</v>
      </c>
      <c r="E410" s="118">
        <v>190.62</v>
      </c>
      <c r="F410" s="118">
        <v>158.6147</v>
      </c>
      <c r="G410" s="118">
        <v>8.0013000000000005</v>
      </c>
      <c r="H410" s="118">
        <v>64</v>
      </c>
      <c r="I410" s="118">
        <v>67.186999999999998</v>
      </c>
      <c r="J410" s="118"/>
      <c r="K410" s="118"/>
      <c r="L410" s="118">
        <v>12.2484</v>
      </c>
      <c r="M410" s="118"/>
      <c r="N410" s="118">
        <v>15.4411</v>
      </c>
      <c r="O410" s="118">
        <v>0</v>
      </c>
      <c r="P410" s="118">
        <v>535.92930000000001</v>
      </c>
      <c r="Q410" s="120"/>
      <c r="R410" s="119"/>
    </row>
    <row r="411" spans="1:18" x14ac:dyDescent="0.25">
      <c r="A411" s="118" t="s">
        <v>366</v>
      </c>
      <c r="B411" s="118">
        <v>1297.3821</v>
      </c>
      <c r="C411" s="118">
        <v>46.330399999999997</v>
      </c>
      <c r="D411" s="118">
        <v>1343.7125000000001</v>
      </c>
      <c r="E411" s="118"/>
      <c r="F411" s="118">
        <v>415.87900000000002</v>
      </c>
      <c r="G411" s="118"/>
      <c r="H411" s="118"/>
      <c r="I411" s="118">
        <v>176.16069999999999</v>
      </c>
      <c r="J411" s="118"/>
      <c r="K411" s="118"/>
      <c r="L411" s="118">
        <v>32.114699999999999</v>
      </c>
      <c r="M411" s="118"/>
      <c r="N411" s="118">
        <v>14.5504</v>
      </c>
      <c r="O411" s="118">
        <v>0</v>
      </c>
      <c r="P411" s="118">
        <v>1358.2628999999999</v>
      </c>
      <c r="Q411" s="120"/>
      <c r="R411" s="119"/>
    </row>
    <row r="412" spans="1:18" x14ac:dyDescent="0.25">
      <c r="A412" s="118" t="s">
        <v>367</v>
      </c>
      <c r="B412" s="118">
        <v>581.31780000000003</v>
      </c>
      <c r="C412" s="118">
        <v>36.363900000000001</v>
      </c>
      <c r="D412" s="118">
        <v>617.68169999999998</v>
      </c>
      <c r="E412" s="118">
        <v>293.63</v>
      </c>
      <c r="F412" s="118">
        <v>191.17250000000001</v>
      </c>
      <c r="G412" s="118">
        <v>25.6144</v>
      </c>
      <c r="H412" s="118">
        <v>75</v>
      </c>
      <c r="I412" s="118">
        <v>80.978099999999998</v>
      </c>
      <c r="J412" s="118"/>
      <c r="K412" s="118">
        <v>13</v>
      </c>
      <c r="L412" s="118">
        <v>14.762600000000001</v>
      </c>
      <c r="M412" s="118"/>
      <c r="N412" s="118">
        <v>4.8078000000000003</v>
      </c>
      <c r="O412" s="118">
        <v>0</v>
      </c>
      <c r="P412" s="118">
        <v>648.10389999999995</v>
      </c>
      <c r="Q412" s="120"/>
      <c r="R412" s="119"/>
    </row>
    <row r="413" spans="1:18" x14ac:dyDescent="0.25">
      <c r="A413" s="118" t="s">
        <v>368</v>
      </c>
      <c r="B413" s="118">
        <v>748.32389999999998</v>
      </c>
      <c r="C413" s="118">
        <v>25.695699999999999</v>
      </c>
      <c r="D413" s="118">
        <v>774.01959999999997</v>
      </c>
      <c r="E413" s="118">
        <v>317.52</v>
      </c>
      <c r="F413" s="118">
        <v>239.5591</v>
      </c>
      <c r="G413" s="118">
        <v>19.490200000000002</v>
      </c>
      <c r="H413" s="118">
        <v>123</v>
      </c>
      <c r="I413" s="118">
        <v>101.474</v>
      </c>
      <c r="J413" s="118">
        <v>16.144500000000001</v>
      </c>
      <c r="K413" s="118"/>
      <c r="L413" s="118">
        <v>18.499099999999999</v>
      </c>
      <c r="M413" s="118"/>
      <c r="N413" s="118">
        <v>0</v>
      </c>
      <c r="O413" s="118">
        <v>0</v>
      </c>
      <c r="P413" s="118">
        <v>809.65430000000003</v>
      </c>
      <c r="Q413" s="120"/>
      <c r="R413" s="119"/>
    </row>
    <row r="414" spans="1:18" x14ac:dyDescent="0.25">
      <c r="A414" s="118" t="s">
        <v>369</v>
      </c>
      <c r="B414" s="118">
        <v>300.66759999999999</v>
      </c>
      <c r="C414" s="118">
        <v>2.6871999999999998</v>
      </c>
      <c r="D414" s="118">
        <v>303.35480000000001</v>
      </c>
      <c r="E414" s="118">
        <v>85.43</v>
      </c>
      <c r="F414" s="118">
        <v>93.888300000000001</v>
      </c>
      <c r="G414" s="118"/>
      <c r="H414" s="118">
        <v>39</v>
      </c>
      <c r="I414" s="118">
        <v>39.769799999999996</v>
      </c>
      <c r="J414" s="118"/>
      <c r="K414" s="118"/>
      <c r="L414" s="118">
        <v>7.2502000000000004</v>
      </c>
      <c r="M414" s="118"/>
      <c r="N414" s="118">
        <v>0</v>
      </c>
      <c r="O414" s="118">
        <v>0</v>
      </c>
      <c r="P414" s="118">
        <v>303.35480000000001</v>
      </c>
      <c r="Q414" s="120"/>
      <c r="R414" s="119"/>
    </row>
    <row r="415" spans="1:18" x14ac:dyDescent="0.25">
      <c r="A415" s="118" t="s">
        <v>551</v>
      </c>
      <c r="B415" s="118">
        <v>111.5742</v>
      </c>
      <c r="C415" s="118"/>
      <c r="D415" s="118">
        <v>78.854200000000006</v>
      </c>
      <c r="E415" s="118">
        <v>53.4</v>
      </c>
      <c r="F415" s="118">
        <v>34.532200000000003</v>
      </c>
      <c r="G415" s="118">
        <v>4.7168999999999999</v>
      </c>
      <c r="H415" s="118">
        <v>20</v>
      </c>
      <c r="I415" s="118">
        <v>10.3378</v>
      </c>
      <c r="J415" s="118">
        <v>7.2466999999999997</v>
      </c>
      <c r="K415" s="118"/>
      <c r="L415" s="118">
        <v>1.8846000000000001</v>
      </c>
      <c r="M415" s="118"/>
      <c r="N415" s="118">
        <v>0</v>
      </c>
      <c r="O415" s="118">
        <v>0</v>
      </c>
      <c r="P415" s="118">
        <v>123.5378</v>
      </c>
      <c r="Q415" s="120"/>
      <c r="R415" s="119"/>
    </row>
    <row r="416" spans="1:18" x14ac:dyDescent="0.25">
      <c r="A416" s="118" t="s">
        <v>370</v>
      </c>
      <c r="B416" s="118">
        <v>176.95359999999999</v>
      </c>
      <c r="C416" s="118"/>
      <c r="D416" s="118">
        <v>176.95359999999999</v>
      </c>
      <c r="E416" s="118">
        <v>91</v>
      </c>
      <c r="F416" s="118">
        <v>54.767099999999999</v>
      </c>
      <c r="G416" s="118">
        <v>9.0581999999999994</v>
      </c>
      <c r="H416" s="118">
        <v>30</v>
      </c>
      <c r="I416" s="118">
        <v>23.198599999999999</v>
      </c>
      <c r="J416" s="118">
        <v>5.101</v>
      </c>
      <c r="K416" s="118"/>
      <c r="L416" s="118">
        <v>4.2291999999999996</v>
      </c>
      <c r="M416" s="118"/>
      <c r="N416" s="118">
        <v>0</v>
      </c>
      <c r="O416" s="118">
        <v>0</v>
      </c>
      <c r="P416" s="118">
        <v>191.11279999999999</v>
      </c>
      <c r="Q416" s="120"/>
      <c r="R416" s="119"/>
    </row>
    <row r="417" spans="1:18" x14ac:dyDescent="0.25">
      <c r="A417" s="118" t="s">
        <v>371</v>
      </c>
      <c r="B417" s="118">
        <v>562.971</v>
      </c>
      <c r="C417" s="118">
        <v>6.7207999999999997</v>
      </c>
      <c r="D417" s="118">
        <v>569.69179999999994</v>
      </c>
      <c r="E417" s="118">
        <v>337</v>
      </c>
      <c r="F417" s="118">
        <v>176.31960000000001</v>
      </c>
      <c r="G417" s="118">
        <v>40.170099999999998</v>
      </c>
      <c r="H417" s="118">
        <v>90</v>
      </c>
      <c r="I417" s="118">
        <v>74.686599999999999</v>
      </c>
      <c r="J417" s="118">
        <v>11.485099999999999</v>
      </c>
      <c r="K417" s="118"/>
      <c r="L417" s="118">
        <v>13.615600000000001</v>
      </c>
      <c r="M417" s="118"/>
      <c r="N417" s="118">
        <v>0</v>
      </c>
      <c r="O417" s="118">
        <v>0</v>
      </c>
      <c r="P417" s="118">
        <v>621.34699999999998</v>
      </c>
      <c r="Q417" s="120"/>
      <c r="R417" s="119"/>
    </row>
    <row r="418" spans="1:18" x14ac:dyDescent="0.25">
      <c r="A418" s="118" t="s">
        <v>372</v>
      </c>
      <c r="B418" s="118">
        <v>1770.4092000000001</v>
      </c>
      <c r="C418" s="118">
        <v>28.7515</v>
      </c>
      <c r="D418" s="118">
        <v>1799.1606999999999</v>
      </c>
      <c r="E418" s="118">
        <v>1052.95</v>
      </c>
      <c r="F418" s="118">
        <v>556.84019999999998</v>
      </c>
      <c r="G418" s="118">
        <v>124.0274</v>
      </c>
      <c r="H418" s="118">
        <v>354</v>
      </c>
      <c r="I418" s="118">
        <v>235.87</v>
      </c>
      <c r="J418" s="118">
        <v>88.597499999999997</v>
      </c>
      <c r="K418" s="118">
        <v>12</v>
      </c>
      <c r="L418" s="118">
        <v>42.999899999999997</v>
      </c>
      <c r="M418" s="118"/>
      <c r="N418" s="118">
        <v>9.1426999999999996</v>
      </c>
      <c r="O418" s="118">
        <v>0</v>
      </c>
      <c r="P418" s="118">
        <v>2020.9283</v>
      </c>
      <c r="Q418" s="120"/>
      <c r="R418" s="119"/>
    </row>
    <row r="419" spans="1:18" x14ac:dyDescent="0.25">
      <c r="A419" s="118" t="s">
        <v>373</v>
      </c>
      <c r="B419" s="118">
        <v>1018.1842</v>
      </c>
      <c r="C419" s="118">
        <v>32.244199999999999</v>
      </c>
      <c r="D419" s="118">
        <v>1050.4284</v>
      </c>
      <c r="E419" s="118">
        <v>251</v>
      </c>
      <c r="F419" s="118">
        <v>325.10759999999999</v>
      </c>
      <c r="G419" s="118"/>
      <c r="H419" s="118">
        <v>126</v>
      </c>
      <c r="I419" s="118">
        <v>137.71119999999999</v>
      </c>
      <c r="J419" s="118"/>
      <c r="K419" s="118"/>
      <c r="L419" s="118">
        <v>25.1052</v>
      </c>
      <c r="M419" s="118"/>
      <c r="N419" s="118">
        <v>0</v>
      </c>
      <c r="O419" s="118">
        <v>0</v>
      </c>
      <c r="P419" s="118">
        <v>1050.4284</v>
      </c>
      <c r="Q419" s="120"/>
      <c r="R419" s="119"/>
    </row>
    <row r="420" spans="1:18" x14ac:dyDescent="0.25">
      <c r="A420" s="118" t="s">
        <v>374</v>
      </c>
      <c r="B420" s="118">
        <v>257.36779999999999</v>
      </c>
      <c r="C420" s="118">
        <v>2.2951999999999999</v>
      </c>
      <c r="D420" s="118">
        <v>259.66300000000001</v>
      </c>
      <c r="E420" s="118">
        <v>122.88</v>
      </c>
      <c r="F420" s="118">
        <v>80.365700000000004</v>
      </c>
      <c r="G420" s="118">
        <v>10.6286</v>
      </c>
      <c r="H420" s="118">
        <v>49</v>
      </c>
      <c r="I420" s="118">
        <v>34.041800000000002</v>
      </c>
      <c r="J420" s="118">
        <v>11.2186</v>
      </c>
      <c r="K420" s="118"/>
      <c r="L420" s="118">
        <v>6.2058999999999997</v>
      </c>
      <c r="M420" s="118"/>
      <c r="N420" s="118">
        <v>4.5697999999999999</v>
      </c>
      <c r="O420" s="118">
        <v>0</v>
      </c>
      <c r="P420" s="118">
        <v>286.08</v>
      </c>
      <c r="Q420" s="120"/>
      <c r="R420" s="119"/>
    </row>
    <row r="421" spans="1:18" x14ac:dyDescent="0.25">
      <c r="A421" s="118" t="s">
        <v>375</v>
      </c>
      <c r="B421" s="118">
        <v>195.06479999999999</v>
      </c>
      <c r="C421" s="118">
        <v>1.6254</v>
      </c>
      <c r="D421" s="118">
        <v>196.6902</v>
      </c>
      <c r="E421" s="118">
        <v>98.53</v>
      </c>
      <c r="F421" s="118">
        <v>60.875599999999999</v>
      </c>
      <c r="G421" s="118">
        <v>9.4136000000000006</v>
      </c>
      <c r="H421" s="118">
        <v>29</v>
      </c>
      <c r="I421" s="118">
        <v>25.786100000000001</v>
      </c>
      <c r="J421" s="118">
        <v>2.4104000000000001</v>
      </c>
      <c r="K421" s="118"/>
      <c r="L421" s="118">
        <v>4.7008999999999999</v>
      </c>
      <c r="M421" s="118"/>
      <c r="N421" s="118">
        <v>0</v>
      </c>
      <c r="O421" s="118">
        <v>0</v>
      </c>
      <c r="P421" s="118">
        <v>208.51419999999999</v>
      </c>
      <c r="Q421" s="120"/>
      <c r="R421" s="119"/>
    </row>
    <row r="422" spans="1:18" x14ac:dyDescent="0.25">
      <c r="A422" s="118" t="s">
        <v>376</v>
      </c>
      <c r="B422" s="118">
        <v>1344.7674</v>
      </c>
      <c r="C422" s="118">
        <v>26.893799999999999</v>
      </c>
      <c r="D422" s="118">
        <v>1371.6612</v>
      </c>
      <c r="E422" s="118">
        <v>606.64</v>
      </c>
      <c r="F422" s="118">
        <v>424.52910000000003</v>
      </c>
      <c r="G422" s="118">
        <v>45.527700000000003</v>
      </c>
      <c r="H422" s="118">
        <v>181</v>
      </c>
      <c r="I422" s="118">
        <v>179.82480000000001</v>
      </c>
      <c r="J422" s="118">
        <v>0.88139999999999996</v>
      </c>
      <c r="K422" s="118"/>
      <c r="L422" s="118">
        <v>32.782699999999998</v>
      </c>
      <c r="M422" s="118"/>
      <c r="N422" s="118">
        <v>0</v>
      </c>
      <c r="O422" s="118">
        <v>0</v>
      </c>
      <c r="P422" s="118">
        <v>1418.0703000000001</v>
      </c>
      <c r="Q422" s="120"/>
      <c r="R422" s="119"/>
    </row>
    <row r="423" spans="1:18" x14ac:dyDescent="0.25">
      <c r="A423" s="118" t="s">
        <v>552</v>
      </c>
      <c r="B423" s="118">
        <v>46.5916</v>
      </c>
      <c r="C423" s="118">
        <v>6.7000000000000002E-3</v>
      </c>
      <c r="D423" s="118">
        <v>29.267399999999999</v>
      </c>
      <c r="E423" s="118">
        <v>29.95</v>
      </c>
      <c r="F423" s="118">
        <v>14.4222</v>
      </c>
      <c r="G423" s="118">
        <v>3.8820000000000001</v>
      </c>
      <c r="H423" s="118">
        <v>5</v>
      </c>
      <c r="I423" s="118">
        <v>3.8370000000000002</v>
      </c>
      <c r="J423" s="118">
        <v>0.87229999999999996</v>
      </c>
      <c r="K423" s="118"/>
      <c r="L423" s="118">
        <v>0.69950000000000001</v>
      </c>
      <c r="M423" s="118"/>
      <c r="N423" s="118">
        <v>0</v>
      </c>
      <c r="O423" s="118">
        <v>0</v>
      </c>
      <c r="P423" s="118">
        <v>51.352600000000002</v>
      </c>
      <c r="Q423" s="120"/>
      <c r="R423" s="119"/>
    </row>
    <row r="424" spans="1:18" x14ac:dyDescent="0.25">
      <c r="A424" s="118" t="s">
        <v>377</v>
      </c>
      <c r="B424" s="118">
        <v>384.46609999999998</v>
      </c>
      <c r="C424" s="118">
        <v>8.1397999999999993</v>
      </c>
      <c r="D424" s="118">
        <v>392.60590000000002</v>
      </c>
      <c r="E424" s="118">
        <v>265</v>
      </c>
      <c r="F424" s="118">
        <v>121.5115</v>
      </c>
      <c r="G424" s="118">
        <v>35.872100000000003</v>
      </c>
      <c r="H424" s="118">
        <v>48</v>
      </c>
      <c r="I424" s="118">
        <v>51.470599999999997</v>
      </c>
      <c r="J424" s="118"/>
      <c r="K424" s="118"/>
      <c r="L424" s="118">
        <v>9.3833000000000002</v>
      </c>
      <c r="M424" s="118"/>
      <c r="N424" s="118">
        <v>7.8769999999999998</v>
      </c>
      <c r="O424" s="118">
        <v>0</v>
      </c>
      <c r="P424" s="118">
        <v>436.35500000000002</v>
      </c>
      <c r="Q424" s="120"/>
      <c r="R424" s="119"/>
    </row>
    <row r="425" spans="1:18" x14ac:dyDescent="0.25">
      <c r="A425" s="118" t="s">
        <v>378</v>
      </c>
      <c r="B425" s="118">
        <v>203.3716</v>
      </c>
      <c r="C425" s="118"/>
      <c r="D425" s="118">
        <v>203.3716</v>
      </c>
      <c r="E425" s="118">
        <v>150.5</v>
      </c>
      <c r="F425" s="118">
        <v>62.9435</v>
      </c>
      <c r="G425" s="118">
        <v>21.889099999999999</v>
      </c>
      <c r="H425" s="118">
        <v>33</v>
      </c>
      <c r="I425" s="118">
        <v>26.661999999999999</v>
      </c>
      <c r="J425" s="118">
        <v>4.7534999999999998</v>
      </c>
      <c r="K425" s="118"/>
      <c r="L425" s="118">
        <v>4.8605999999999998</v>
      </c>
      <c r="M425" s="118"/>
      <c r="N425" s="118">
        <v>0</v>
      </c>
      <c r="O425" s="118">
        <v>0</v>
      </c>
      <c r="P425" s="118">
        <v>230.01419999999999</v>
      </c>
      <c r="Q425" s="120"/>
      <c r="R425" s="119"/>
    </row>
    <row r="426" spans="1:18" x14ac:dyDescent="0.25">
      <c r="A426" s="118" t="s">
        <v>379</v>
      </c>
      <c r="B426" s="118">
        <v>157.3143</v>
      </c>
      <c r="C426" s="118"/>
      <c r="D426" s="118">
        <v>157.3143</v>
      </c>
      <c r="E426" s="118">
        <v>100</v>
      </c>
      <c r="F426" s="118">
        <v>48.688800000000001</v>
      </c>
      <c r="G426" s="118">
        <v>12.8278</v>
      </c>
      <c r="H426" s="118">
        <v>47</v>
      </c>
      <c r="I426" s="118">
        <v>20.623899999999999</v>
      </c>
      <c r="J426" s="118">
        <v>19.7821</v>
      </c>
      <c r="K426" s="118"/>
      <c r="L426" s="118">
        <v>3.7597999999999998</v>
      </c>
      <c r="M426" s="118"/>
      <c r="N426" s="118">
        <v>0</v>
      </c>
      <c r="O426" s="118">
        <v>0</v>
      </c>
      <c r="P426" s="118">
        <v>189.92420000000001</v>
      </c>
      <c r="Q426" s="120"/>
      <c r="R426" s="119"/>
    </row>
    <row r="427" spans="1:18" x14ac:dyDescent="0.25">
      <c r="A427" s="118" t="s">
        <v>380</v>
      </c>
      <c r="B427" s="118">
        <v>347.66480000000001</v>
      </c>
      <c r="C427" s="118"/>
      <c r="D427" s="118">
        <v>347.66480000000001</v>
      </c>
      <c r="E427" s="118">
        <v>237</v>
      </c>
      <c r="F427" s="118">
        <v>107.6023</v>
      </c>
      <c r="G427" s="118">
        <v>32.349400000000003</v>
      </c>
      <c r="H427" s="118">
        <v>46</v>
      </c>
      <c r="I427" s="118">
        <v>45.578899999999997</v>
      </c>
      <c r="J427" s="118">
        <v>0.31590000000000001</v>
      </c>
      <c r="K427" s="118"/>
      <c r="L427" s="118">
        <v>8.3092000000000006</v>
      </c>
      <c r="M427" s="118"/>
      <c r="N427" s="118">
        <v>0</v>
      </c>
      <c r="O427" s="118">
        <v>0</v>
      </c>
      <c r="P427" s="118">
        <v>380.33010000000002</v>
      </c>
      <c r="Q427" s="120"/>
      <c r="R427" s="119"/>
    </row>
    <row r="428" spans="1:18" x14ac:dyDescent="0.25">
      <c r="A428" s="118" t="s">
        <v>381</v>
      </c>
      <c r="B428" s="118">
        <v>1356.6178</v>
      </c>
      <c r="C428" s="118">
        <v>26.981400000000001</v>
      </c>
      <c r="D428" s="118">
        <v>1383.5992000000001</v>
      </c>
      <c r="E428" s="118">
        <v>1025.19</v>
      </c>
      <c r="F428" s="118">
        <v>428.22399999999999</v>
      </c>
      <c r="G428" s="118">
        <v>149.2415</v>
      </c>
      <c r="H428" s="118">
        <v>190</v>
      </c>
      <c r="I428" s="118">
        <v>181.38990000000001</v>
      </c>
      <c r="J428" s="118">
        <v>6.4576000000000002</v>
      </c>
      <c r="K428" s="118"/>
      <c r="L428" s="118">
        <v>33.067999999999998</v>
      </c>
      <c r="M428" s="118"/>
      <c r="N428" s="118">
        <v>0</v>
      </c>
      <c r="O428" s="118">
        <v>0</v>
      </c>
      <c r="P428" s="118">
        <v>1539.2982999999999</v>
      </c>
      <c r="Q428" s="120"/>
      <c r="R428" s="119"/>
    </row>
    <row r="429" spans="1:18" x14ac:dyDescent="0.25">
      <c r="A429" s="118" t="s">
        <v>553</v>
      </c>
      <c r="B429" s="118">
        <v>134.23769999999999</v>
      </c>
      <c r="C429" s="118">
        <v>7.9663000000000004</v>
      </c>
      <c r="D429" s="118">
        <v>114.1001</v>
      </c>
      <c r="E429" s="118">
        <v>104</v>
      </c>
      <c r="F429" s="118">
        <v>44.012099999999997</v>
      </c>
      <c r="G429" s="118">
        <v>14.997</v>
      </c>
      <c r="H429" s="118">
        <v>16</v>
      </c>
      <c r="I429" s="118">
        <v>14.958500000000001</v>
      </c>
      <c r="J429" s="118">
        <v>0.78110000000000002</v>
      </c>
      <c r="K429" s="118"/>
      <c r="L429" s="118">
        <v>2.7269999999999999</v>
      </c>
      <c r="M429" s="118"/>
      <c r="N429" s="118">
        <v>2.4893000000000001</v>
      </c>
      <c r="O429" s="118">
        <v>0</v>
      </c>
      <c r="P429" s="118">
        <v>160.47139999999999</v>
      </c>
      <c r="Q429" s="120"/>
      <c r="R429" s="119"/>
    </row>
    <row r="430" spans="1:18" x14ac:dyDescent="0.25">
      <c r="A430" s="118" t="s">
        <v>554</v>
      </c>
      <c r="B430" s="118">
        <v>129.32480000000001</v>
      </c>
      <c r="C430" s="118">
        <v>2.6700000000000002E-2</v>
      </c>
      <c r="D430" s="118">
        <v>101.6554</v>
      </c>
      <c r="E430" s="118">
        <v>88.13</v>
      </c>
      <c r="F430" s="118">
        <v>40.034300000000002</v>
      </c>
      <c r="G430" s="118">
        <v>12.023899999999999</v>
      </c>
      <c r="H430" s="118">
        <v>21</v>
      </c>
      <c r="I430" s="118">
        <v>13.327</v>
      </c>
      <c r="J430" s="118">
        <v>5.7546999999999997</v>
      </c>
      <c r="K430" s="118"/>
      <c r="L430" s="118">
        <v>2.4296000000000002</v>
      </c>
      <c r="M430" s="118"/>
      <c r="N430" s="118">
        <v>0</v>
      </c>
      <c r="O430" s="118">
        <v>0</v>
      </c>
      <c r="P430" s="118">
        <v>147.1301</v>
      </c>
      <c r="Q430" s="120"/>
      <c r="R430" s="119"/>
    </row>
    <row r="431" spans="1:18" x14ac:dyDescent="0.25">
      <c r="A431" s="118" t="s">
        <v>382</v>
      </c>
      <c r="B431" s="118">
        <v>15380.968699999999</v>
      </c>
      <c r="C431" s="118">
        <v>345.77010000000001</v>
      </c>
      <c r="D431" s="118">
        <v>15726.738799999999</v>
      </c>
      <c r="E431" s="118">
        <v>3119.41</v>
      </c>
      <c r="F431" s="118">
        <v>4867.4256999999998</v>
      </c>
      <c r="G431" s="118"/>
      <c r="H431" s="118">
        <v>2591</v>
      </c>
      <c r="I431" s="118">
        <v>2061.7755000000002</v>
      </c>
      <c r="J431" s="118">
        <v>396.91840000000002</v>
      </c>
      <c r="K431" s="118">
        <v>780</v>
      </c>
      <c r="L431" s="118">
        <v>375.8691</v>
      </c>
      <c r="M431" s="118">
        <v>242.4786</v>
      </c>
      <c r="N431" s="118">
        <v>0</v>
      </c>
      <c r="O431" s="118">
        <v>0</v>
      </c>
      <c r="P431" s="118">
        <v>16366.1358</v>
      </c>
      <c r="Q431" s="120"/>
      <c r="R431" s="119"/>
    </row>
    <row r="432" spans="1:18" x14ac:dyDescent="0.25">
      <c r="A432" s="118" t="s">
        <v>383</v>
      </c>
      <c r="B432" s="118">
        <v>15034.215700000001</v>
      </c>
      <c r="C432" s="118">
        <v>141.2604</v>
      </c>
      <c r="D432" s="118">
        <v>15175.4761</v>
      </c>
      <c r="E432" s="118">
        <v>2308.44</v>
      </c>
      <c r="F432" s="118">
        <v>4696.8099000000002</v>
      </c>
      <c r="G432" s="118"/>
      <c r="H432" s="118">
        <v>2030</v>
      </c>
      <c r="I432" s="118">
        <v>1989.5048999999999</v>
      </c>
      <c r="J432" s="118">
        <v>30.371300000000002</v>
      </c>
      <c r="K432" s="118">
        <v>584</v>
      </c>
      <c r="L432" s="118">
        <v>362.69389999999999</v>
      </c>
      <c r="M432" s="118">
        <v>132.78370000000001</v>
      </c>
      <c r="N432" s="118">
        <v>0</v>
      </c>
      <c r="O432" s="118">
        <v>0</v>
      </c>
      <c r="P432" s="118">
        <v>15338.631100000001</v>
      </c>
      <c r="Q432" s="120"/>
      <c r="R432" s="119"/>
    </row>
    <row r="433" spans="1:18" x14ac:dyDescent="0.25">
      <c r="A433" s="118" t="s">
        <v>384</v>
      </c>
      <c r="B433" s="118">
        <v>15949.991</v>
      </c>
      <c r="C433" s="118">
        <v>223.13810000000001</v>
      </c>
      <c r="D433" s="118">
        <v>16173.1291</v>
      </c>
      <c r="E433" s="118">
        <v>2573.6799999999998</v>
      </c>
      <c r="F433" s="118">
        <v>5005.5834999999997</v>
      </c>
      <c r="G433" s="118"/>
      <c r="H433" s="118">
        <v>2615</v>
      </c>
      <c r="I433" s="118">
        <v>2120.2972</v>
      </c>
      <c r="J433" s="118">
        <v>371.02710000000002</v>
      </c>
      <c r="K433" s="118">
        <v>336</v>
      </c>
      <c r="L433" s="118">
        <v>386.5378</v>
      </c>
      <c r="M433" s="118"/>
      <c r="N433" s="118">
        <v>0</v>
      </c>
      <c r="O433" s="118">
        <v>0</v>
      </c>
      <c r="P433" s="118">
        <v>16544.156200000001</v>
      </c>
      <c r="Q433" s="120"/>
      <c r="R433" s="119"/>
    </row>
    <row r="434" spans="1:18" x14ac:dyDescent="0.25">
      <c r="A434" s="118" t="s">
        <v>385</v>
      </c>
      <c r="B434" s="118">
        <v>4216.7152999999998</v>
      </c>
      <c r="C434" s="118"/>
      <c r="D434" s="118">
        <v>4216.7152999999998</v>
      </c>
      <c r="E434" s="118">
        <v>1586.29</v>
      </c>
      <c r="F434" s="118">
        <v>1305.0734</v>
      </c>
      <c r="G434" s="118">
        <v>70.304199999999994</v>
      </c>
      <c r="H434" s="118">
        <v>834</v>
      </c>
      <c r="I434" s="118">
        <v>552.81140000000005</v>
      </c>
      <c r="J434" s="118">
        <v>210.89150000000001</v>
      </c>
      <c r="K434" s="118">
        <v>211</v>
      </c>
      <c r="L434" s="118">
        <v>100.7795</v>
      </c>
      <c r="M434" s="118">
        <v>66.132300000000001</v>
      </c>
      <c r="N434" s="118">
        <v>11.821199999999999</v>
      </c>
      <c r="O434" s="118">
        <v>0</v>
      </c>
      <c r="P434" s="118">
        <v>4575.8644999999997</v>
      </c>
      <c r="Q434" s="120"/>
      <c r="R434" s="119"/>
    </row>
    <row r="435" spans="1:18" x14ac:dyDescent="0.25">
      <c r="A435" s="118" t="s">
        <v>386</v>
      </c>
      <c r="B435" s="120">
        <v>1979.1559999999999</v>
      </c>
      <c r="C435" s="118">
        <v>3.7944</v>
      </c>
      <c r="D435" s="120">
        <v>1982.9503999999999</v>
      </c>
      <c r="E435" s="118">
        <v>522.48</v>
      </c>
      <c r="F435" s="118">
        <v>613.72310000000004</v>
      </c>
      <c r="G435" s="118"/>
      <c r="H435" s="118">
        <v>327</v>
      </c>
      <c r="I435" s="118">
        <v>259.96480000000003</v>
      </c>
      <c r="J435" s="118">
        <v>50.276400000000002</v>
      </c>
      <c r="K435" s="118">
        <v>82</v>
      </c>
      <c r="L435" s="118">
        <v>47.392499999999998</v>
      </c>
      <c r="M435" s="118">
        <v>20.764500000000002</v>
      </c>
      <c r="N435" s="118">
        <v>12.830299999999999</v>
      </c>
      <c r="O435" s="118">
        <v>0</v>
      </c>
      <c r="P435" s="120">
        <v>2066.8216000000002</v>
      </c>
      <c r="Q435" s="120"/>
      <c r="R435" s="119"/>
    </row>
    <row r="436" spans="1:18" x14ac:dyDescent="0.25">
      <c r="A436" s="118" t="s">
        <v>387</v>
      </c>
      <c r="B436" s="118">
        <v>277.35770000000002</v>
      </c>
      <c r="C436" s="118"/>
      <c r="D436" s="118">
        <v>277.35770000000002</v>
      </c>
      <c r="E436" s="118">
        <v>120</v>
      </c>
      <c r="F436" s="118">
        <v>85.842200000000005</v>
      </c>
      <c r="G436" s="118">
        <v>8.5394000000000005</v>
      </c>
      <c r="H436" s="118">
        <v>31</v>
      </c>
      <c r="I436" s="118">
        <v>36.361600000000003</v>
      </c>
      <c r="J436" s="118"/>
      <c r="K436" s="118"/>
      <c r="L436" s="118">
        <v>6.6288</v>
      </c>
      <c r="M436" s="118"/>
      <c r="N436" s="118">
        <v>0</v>
      </c>
      <c r="O436" s="118">
        <v>0</v>
      </c>
      <c r="P436" s="118">
        <v>285.89710000000002</v>
      </c>
      <c r="Q436" s="120"/>
      <c r="R436" s="119"/>
    </row>
    <row r="437" spans="1:18" x14ac:dyDescent="0.25">
      <c r="A437" s="118" t="s">
        <v>555</v>
      </c>
      <c r="B437" s="118">
        <v>64.171599999999998</v>
      </c>
      <c r="C437" s="118">
        <v>6.2300000000000001E-2</v>
      </c>
      <c r="D437" s="118">
        <v>42.899299999999997</v>
      </c>
      <c r="E437" s="118">
        <v>54</v>
      </c>
      <c r="F437" s="118">
        <v>19.880400000000002</v>
      </c>
      <c r="G437" s="118">
        <v>8.5298999999999996</v>
      </c>
      <c r="H437" s="118">
        <v>4</v>
      </c>
      <c r="I437" s="118">
        <v>5.6241000000000003</v>
      </c>
      <c r="J437" s="118"/>
      <c r="K437" s="118"/>
      <c r="L437" s="118">
        <v>1.0253000000000001</v>
      </c>
      <c r="M437" s="118"/>
      <c r="N437" s="118">
        <v>1.8972</v>
      </c>
      <c r="O437" s="118">
        <v>0</v>
      </c>
      <c r="P437" s="118">
        <v>74.661000000000001</v>
      </c>
      <c r="Q437" s="120"/>
      <c r="R437" s="119"/>
    </row>
    <row r="438" spans="1:18" x14ac:dyDescent="0.25">
      <c r="A438" s="118" t="s">
        <v>388</v>
      </c>
      <c r="B438" s="118">
        <v>362.4941</v>
      </c>
      <c r="C438" s="118">
        <v>7.1333000000000002</v>
      </c>
      <c r="D438" s="118">
        <v>369.62740000000002</v>
      </c>
      <c r="E438" s="118">
        <v>246</v>
      </c>
      <c r="F438" s="118">
        <v>114.3997</v>
      </c>
      <c r="G438" s="118">
        <v>32.900100000000002</v>
      </c>
      <c r="H438" s="118">
        <v>49</v>
      </c>
      <c r="I438" s="118">
        <v>48.458199999999998</v>
      </c>
      <c r="J438" s="118">
        <v>0.40639999999999998</v>
      </c>
      <c r="K438" s="118"/>
      <c r="L438" s="118">
        <v>8.8340999999999994</v>
      </c>
      <c r="M438" s="118"/>
      <c r="N438" s="118">
        <v>0</v>
      </c>
      <c r="O438" s="118">
        <v>0</v>
      </c>
      <c r="P438" s="118">
        <v>402.93389999999999</v>
      </c>
      <c r="Q438" s="120"/>
      <c r="R438" s="119"/>
    </row>
    <row r="439" spans="1:18" x14ac:dyDescent="0.25">
      <c r="A439" s="118" t="s">
        <v>389</v>
      </c>
      <c r="B439" s="118">
        <v>442.08670000000001</v>
      </c>
      <c r="C439" s="118">
        <v>11.467700000000001</v>
      </c>
      <c r="D439" s="118">
        <v>453.55439999999999</v>
      </c>
      <c r="E439" s="118">
        <v>245.72</v>
      </c>
      <c r="F439" s="118">
        <v>140.3751</v>
      </c>
      <c r="G439" s="118">
        <v>26.336200000000002</v>
      </c>
      <c r="H439" s="118">
        <v>95</v>
      </c>
      <c r="I439" s="118">
        <v>59.460999999999999</v>
      </c>
      <c r="J439" s="118">
        <v>26.654299999999999</v>
      </c>
      <c r="K439" s="118"/>
      <c r="L439" s="118">
        <v>10.84</v>
      </c>
      <c r="M439" s="118"/>
      <c r="N439" s="118">
        <v>0</v>
      </c>
      <c r="O439" s="118">
        <v>0</v>
      </c>
      <c r="P439" s="118">
        <v>506.54489999999998</v>
      </c>
      <c r="Q439" s="120"/>
      <c r="R439" s="119"/>
    </row>
    <row r="440" spans="1:18" x14ac:dyDescent="0.25">
      <c r="A440" s="118" t="s">
        <v>390</v>
      </c>
      <c r="B440" s="118">
        <v>447.9692</v>
      </c>
      <c r="C440" s="118">
        <v>2.0356000000000001</v>
      </c>
      <c r="D440" s="118">
        <v>450.00479999999999</v>
      </c>
      <c r="E440" s="118">
        <v>340.69</v>
      </c>
      <c r="F440" s="118">
        <v>139.2765</v>
      </c>
      <c r="G440" s="118">
        <v>50.353400000000001</v>
      </c>
      <c r="H440" s="118">
        <v>89</v>
      </c>
      <c r="I440" s="118">
        <v>58.995600000000003</v>
      </c>
      <c r="J440" s="118">
        <v>22.503299999999999</v>
      </c>
      <c r="K440" s="118"/>
      <c r="L440" s="118">
        <v>10.755100000000001</v>
      </c>
      <c r="M440" s="118"/>
      <c r="N440" s="118">
        <v>0</v>
      </c>
      <c r="O440" s="118">
        <v>0</v>
      </c>
      <c r="P440" s="118">
        <v>522.86149999999998</v>
      </c>
      <c r="Q440" s="120"/>
      <c r="R440" s="119"/>
    </row>
    <row r="441" spans="1:18" x14ac:dyDescent="0.25">
      <c r="A441" s="118" t="s">
        <v>391</v>
      </c>
      <c r="B441" s="118">
        <v>3463.9094</v>
      </c>
      <c r="C441" s="118">
        <v>87.060699999999997</v>
      </c>
      <c r="D441" s="118">
        <v>3550.9701</v>
      </c>
      <c r="E441" s="118">
        <v>1832.83</v>
      </c>
      <c r="F441" s="118">
        <v>1099.0252</v>
      </c>
      <c r="G441" s="118">
        <v>183.4512</v>
      </c>
      <c r="H441" s="118">
        <v>346</v>
      </c>
      <c r="I441" s="118">
        <v>465.53219999999999</v>
      </c>
      <c r="J441" s="118"/>
      <c r="K441" s="118">
        <v>18</v>
      </c>
      <c r="L441" s="118">
        <v>84.868200000000002</v>
      </c>
      <c r="M441" s="118"/>
      <c r="N441" s="118">
        <v>16.839600000000001</v>
      </c>
      <c r="O441" s="118">
        <v>0</v>
      </c>
      <c r="P441" s="118">
        <v>3751.2609000000002</v>
      </c>
      <c r="Q441" s="120"/>
      <c r="R441" s="119"/>
    </row>
    <row r="442" spans="1:18" x14ac:dyDescent="0.25">
      <c r="A442" s="118" t="s">
        <v>392</v>
      </c>
      <c r="B442" s="118">
        <v>2261.7730000000001</v>
      </c>
      <c r="C442" s="118">
        <v>56.969000000000001</v>
      </c>
      <c r="D442" s="118">
        <v>2318.7420000000002</v>
      </c>
      <c r="E442" s="118">
        <v>1356.21</v>
      </c>
      <c r="F442" s="118">
        <v>717.65060000000005</v>
      </c>
      <c r="G442" s="118">
        <v>159.63980000000001</v>
      </c>
      <c r="H442" s="118">
        <v>298</v>
      </c>
      <c r="I442" s="118">
        <v>303.9871</v>
      </c>
      <c r="J442" s="118"/>
      <c r="K442" s="118">
        <v>5</v>
      </c>
      <c r="L442" s="118">
        <v>55.417900000000003</v>
      </c>
      <c r="M442" s="118"/>
      <c r="N442" s="118">
        <v>0</v>
      </c>
      <c r="O442" s="118">
        <v>0</v>
      </c>
      <c r="P442" s="118">
        <v>2478.3818000000001</v>
      </c>
      <c r="Q442" s="120"/>
      <c r="R442" s="119"/>
    </row>
    <row r="443" spans="1:18" x14ac:dyDescent="0.25">
      <c r="A443" s="118" t="s">
        <v>393</v>
      </c>
      <c r="B443" s="118">
        <v>1796.1633999999999</v>
      </c>
      <c r="C443" s="118">
        <v>79.253399999999999</v>
      </c>
      <c r="D443" s="118">
        <v>1875.4168</v>
      </c>
      <c r="E443" s="118">
        <v>1093.56</v>
      </c>
      <c r="F443" s="118">
        <v>580.44150000000002</v>
      </c>
      <c r="G443" s="118">
        <v>128.27959999999999</v>
      </c>
      <c r="H443" s="118">
        <v>268</v>
      </c>
      <c r="I443" s="118">
        <v>245.86709999999999</v>
      </c>
      <c r="J443" s="118">
        <v>16.599599999999999</v>
      </c>
      <c r="K443" s="118">
        <v>3</v>
      </c>
      <c r="L443" s="118">
        <v>44.822499999999998</v>
      </c>
      <c r="M443" s="118"/>
      <c r="N443" s="118">
        <v>13.9633</v>
      </c>
      <c r="O443" s="118">
        <v>0</v>
      </c>
      <c r="P443" s="118">
        <v>2034.2592999999999</v>
      </c>
      <c r="Q443" s="120"/>
      <c r="R443" s="119"/>
    </row>
    <row r="444" spans="1:18" x14ac:dyDescent="0.25">
      <c r="A444" s="118" t="s">
        <v>394</v>
      </c>
      <c r="B444" s="118">
        <v>859.13329999999996</v>
      </c>
      <c r="C444" s="118">
        <v>64.318200000000004</v>
      </c>
      <c r="D444" s="118">
        <v>923.45150000000001</v>
      </c>
      <c r="E444" s="118">
        <v>536</v>
      </c>
      <c r="F444" s="118">
        <v>285.8082</v>
      </c>
      <c r="G444" s="118">
        <v>62.547899999999998</v>
      </c>
      <c r="H444" s="118">
        <v>164</v>
      </c>
      <c r="I444" s="118">
        <v>121.0645</v>
      </c>
      <c r="J444" s="118">
        <v>32.201599999999999</v>
      </c>
      <c r="K444" s="118"/>
      <c r="L444" s="118">
        <v>22.070499999999999</v>
      </c>
      <c r="M444" s="118"/>
      <c r="N444" s="118">
        <v>9.4337999999999997</v>
      </c>
      <c r="O444" s="118">
        <v>0</v>
      </c>
      <c r="P444" s="118">
        <v>1027.6348</v>
      </c>
      <c r="Q444" s="120"/>
      <c r="R444" s="119"/>
    </row>
    <row r="445" spans="1:18" x14ac:dyDescent="0.25">
      <c r="A445" s="118" t="s">
        <v>395</v>
      </c>
      <c r="B445" s="118">
        <v>1634.019</v>
      </c>
      <c r="C445" s="118">
        <v>3.0198</v>
      </c>
      <c r="D445" s="118">
        <v>1637.0388</v>
      </c>
      <c r="E445" s="118">
        <v>726.12</v>
      </c>
      <c r="F445" s="118">
        <v>506.6635</v>
      </c>
      <c r="G445" s="118">
        <v>54.864100000000001</v>
      </c>
      <c r="H445" s="118">
        <v>296</v>
      </c>
      <c r="I445" s="118">
        <v>214.61580000000001</v>
      </c>
      <c r="J445" s="118">
        <v>61.038200000000003</v>
      </c>
      <c r="K445" s="118">
        <v>4</v>
      </c>
      <c r="L445" s="118">
        <v>39.1252</v>
      </c>
      <c r="M445" s="118"/>
      <c r="N445" s="118">
        <v>6.8390000000000004</v>
      </c>
      <c r="O445" s="118">
        <v>0</v>
      </c>
      <c r="P445" s="118">
        <v>1759.7800999999999</v>
      </c>
      <c r="Q445" s="120"/>
      <c r="R445" s="119"/>
    </row>
    <row r="446" spans="1:18" x14ac:dyDescent="0.25">
      <c r="A446" s="118" t="s">
        <v>396</v>
      </c>
      <c r="B446" s="118">
        <v>13105.479300000001</v>
      </c>
      <c r="C446" s="118">
        <v>180.6216</v>
      </c>
      <c r="D446" s="118">
        <v>13286.100899999999</v>
      </c>
      <c r="E446" s="118">
        <v>8798.35</v>
      </c>
      <c r="F446" s="118">
        <v>4112.0482000000002</v>
      </c>
      <c r="G446" s="118">
        <v>1171.5753999999999</v>
      </c>
      <c r="H446" s="118">
        <v>2428</v>
      </c>
      <c r="I446" s="118">
        <v>1741.8078</v>
      </c>
      <c r="J446" s="118">
        <v>514.64409999999998</v>
      </c>
      <c r="K446" s="118">
        <v>360</v>
      </c>
      <c r="L446" s="118">
        <v>317.5378</v>
      </c>
      <c r="M446" s="118">
        <v>25.4773</v>
      </c>
      <c r="N446" s="118">
        <v>277.8827</v>
      </c>
      <c r="O446" s="118">
        <v>0</v>
      </c>
      <c r="P446" s="118">
        <v>14761.0363</v>
      </c>
      <c r="Q446" s="120"/>
      <c r="R446" s="119"/>
    </row>
    <row r="447" spans="1:18" x14ac:dyDescent="0.25">
      <c r="A447" s="118" t="s">
        <v>397</v>
      </c>
      <c r="B447" s="118">
        <v>7512.0801000000001</v>
      </c>
      <c r="C447" s="118">
        <v>77.684899999999999</v>
      </c>
      <c r="D447" s="118">
        <v>7589.7650000000003</v>
      </c>
      <c r="E447" s="118">
        <v>9186.83</v>
      </c>
      <c r="F447" s="118">
        <v>2349.0322999999999</v>
      </c>
      <c r="G447" s="118">
        <v>1709.4494</v>
      </c>
      <c r="H447" s="118">
        <v>1336</v>
      </c>
      <c r="I447" s="118">
        <v>995.01819999999998</v>
      </c>
      <c r="J447" s="118">
        <v>255.7364</v>
      </c>
      <c r="K447" s="118">
        <v>132</v>
      </c>
      <c r="L447" s="118">
        <v>181.3954</v>
      </c>
      <c r="M447" s="118"/>
      <c r="N447" s="118">
        <v>4.4390000000000001</v>
      </c>
      <c r="O447" s="118">
        <v>0</v>
      </c>
      <c r="P447" s="118">
        <v>9303.6533999999992</v>
      </c>
      <c r="Q447" s="120"/>
      <c r="R447" s="119"/>
    </row>
    <row r="448" spans="1:18" x14ac:dyDescent="0.25">
      <c r="A448" s="118" t="s">
        <v>398</v>
      </c>
      <c r="B448" s="118">
        <v>5354.9036999999998</v>
      </c>
      <c r="C448" s="118">
        <v>37.545999999999999</v>
      </c>
      <c r="D448" s="118">
        <v>5392.4497000000001</v>
      </c>
      <c r="E448" s="118">
        <v>2683.12</v>
      </c>
      <c r="F448" s="118">
        <v>1668.9631999999999</v>
      </c>
      <c r="G448" s="118">
        <v>253.53919999999999</v>
      </c>
      <c r="H448" s="118">
        <v>913</v>
      </c>
      <c r="I448" s="118">
        <v>706.9502</v>
      </c>
      <c r="J448" s="118">
        <v>154.53739999999999</v>
      </c>
      <c r="K448" s="118">
        <v>535</v>
      </c>
      <c r="L448" s="118">
        <v>128.87950000000001</v>
      </c>
      <c r="M448" s="118">
        <v>243.67230000000001</v>
      </c>
      <c r="N448" s="118">
        <v>0</v>
      </c>
      <c r="O448" s="118">
        <v>0</v>
      </c>
      <c r="P448" s="118">
        <v>5889.6611999999996</v>
      </c>
      <c r="Q448" s="120"/>
      <c r="R448" s="119"/>
    </row>
    <row r="449" spans="1:18" x14ac:dyDescent="0.25">
      <c r="A449" s="118" t="s">
        <v>399</v>
      </c>
      <c r="B449" s="118">
        <v>17281.598399999999</v>
      </c>
      <c r="C449" s="118">
        <v>149.52330000000001</v>
      </c>
      <c r="D449" s="118">
        <v>17431.1217</v>
      </c>
      <c r="E449" s="118">
        <v>1524.5</v>
      </c>
      <c r="F449" s="118">
        <v>5394.9322000000002</v>
      </c>
      <c r="G449" s="118"/>
      <c r="H449" s="118">
        <v>2430</v>
      </c>
      <c r="I449" s="118">
        <v>2285.2201</v>
      </c>
      <c r="J449" s="118">
        <v>108.58499999999999</v>
      </c>
      <c r="K449" s="118">
        <v>626</v>
      </c>
      <c r="L449" s="118">
        <v>416.60379999999998</v>
      </c>
      <c r="M449" s="118">
        <v>125.6377</v>
      </c>
      <c r="N449" s="118">
        <v>0</v>
      </c>
      <c r="O449" s="118">
        <v>0</v>
      </c>
      <c r="P449" s="118">
        <v>17556.759399999999</v>
      </c>
      <c r="Q449" s="120"/>
      <c r="R449" s="119"/>
    </row>
    <row r="450" spans="1:18" x14ac:dyDescent="0.25">
      <c r="A450" s="118" t="s">
        <v>400</v>
      </c>
      <c r="B450" s="118">
        <v>5323.1427999999996</v>
      </c>
      <c r="C450" s="118">
        <v>62.720199999999998</v>
      </c>
      <c r="D450" s="118">
        <v>5385.8630000000003</v>
      </c>
      <c r="E450" s="118">
        <v>497.01</v>
      </c>
      <c r="F450" s="118">
        <v>1666.9246000000001</v>
      </c>
      <c r="G450" s="118"/>
      <c r="H450" s="118">
        <v>771</v>
      </c>
      <c r="I450" s="118">
        <v>706.08659999999998</v>
      </c>
      <c r="J450" s="118">
        <v>48.685000000000002</v>
      </c>
      <c r="K450" s="118">
        <v>86</v>
      </c>
      <c r="L450" s="118">
        <v>128.72210000000001</v>
      </c>
      <c r="M450" s="118"/>
      <c r="N450" s="118">
        <v>0</v>
      </c>
      <c r="O450" s="118">
        <v>0</v>
      </c>
      <c r="P450" s="118">
        <v>5385.8630000000003</v>
      </c>
      <c r="Q450" s="120"/>
      <c r="R450" s="119"/>
    </row>
    <row r="451" spans="1:18" x14ac:dyDescent="0.25">
      <c r="A451" s="118" t="s">
        <v>401</v>
      </c>
      <c r="B451" s="118">
        <v>6517.7794999999996</v>
      </c>
      <c r="C451" s="118">
        <v>59.704799999999999</v>
      </c>
      <c r="D451" s="118">
        <v>6577.4843000000001</v>
      </c>
      <c r="E451" s="118">
        <v>950.62</v>
      </c>
      <c r="F451" s="118">
        <v>2035.7313999999999</v>
      </c>
      <c r="G451" s="118"/>
      <c r="H451" s="118">
        <v>1133</v>
      </c>
      <c r="I451" s="118">
        <v>862.30820000000006</v>
      </c>
      <c r="J451" s="118">
        <v>203.0189</v>
      </c>
      <c r="K451" s="118">
        <v>352</v>
      </c>
      <c r="L451" s="118">
        <v>157.20189999999999</v>
      </c>
      <c r="M451" s="118">
        <v>116.8789</v>
      </c>
      <c r="N451" s="118">
        <v>0</v>
      </c>
      <c r="O451" s="118">
        <v>0</v>
      </c>
      <c r="P451" s="118">
        <v>6694.3631999999998</v>
      </c>
      <c r="Q451" s="120"/>
      <c r="R451" s="119"/>
    </row>
    <row r="452" spans="1:18" x14ac:dyDescent="0.25">
      <c r="A452" s="118" t="s">
        <v>402</v>
      </c>
      <c r="B452" s="118">
        <v>8740.5326000000005</v>
      </c>
      <c r="C452" s="118">
        <v>152.33789999999999</v>
      </c>
      <c r="D452" s="118">
        <v>8892.8705000000009</v>
      </c>
      <c r="E452" s="118">
        <v>2410.31</v>
      </c>
      <c r="F452" s="118">
        <v>2752.3434000000002</v>
      </c>
      <c r="G452" s="118"/>
      <c r="H452" s="118">
        <v>1426</v>
      </c>
      <c r="I452" s="118">
        <v>1165.8552999999999</v>
      </c>
      <c r="J452" s="118">
        <v>195.10849999999999</v>
      </c>
      <c r="K452" s="118">
        <v>1245</v>
      </c>
      <c r="L452" s="118">
        <v>212.53960000000001</v>
      </c>
      <c r="M452" s="118">
        <v>619.47619999999995</v>
      </c>
      <c r="N452" s="118">
        <v>0</v>
      </c>
      <c r="O452" s="118">
        <v>0</v>
      </c>
      <c r="P452" s="118">
        <v>9512.3467000000001</v>
      </c>
      <c r="Q452" s="120"/>
      <c r="R452" s="119"/>
    </row>
    <row r="453" spans="1:18" x14ac:dyDescent="0.25">
      <c r="A453" s="118" t="s">
        <v>403</v>
      </c>
      <c r="B453" s="118">
        <v>14167.3843</v>
      </c>
      <c r="C453" s="118"/>
      <c r="D453" s="118">
        <v>14167.3843</v>
      </c>
      <c r="E453" s="118">
        <v>2433.2199999999998</v>
      </c>
      <c r="F453" s="118">
        <v>4384.8054000000002</v>
      </c>
      <c r="G453" s="118"/>
      <c r="H453" s="118">
        <v>2262</v>
      </c>
      <c r="I453" s="118">
        <v>1857.3441</v>
      </c>
      <c r="J453" s="118">
        <v>303.49189999999999</v>
      </c>
      <c r="K453" s="118">
        <v>1185</v>
      </c>
      <c r="L453" s="118">
        <v>338.60050000000001</v>
      </c>
      <c r="M453" s="118">
        <v>507.83969999999999</v>
      </c>
      <c r="N453" s="118">
        <v>0</v>
      </c>
      <c r="O453" s="118">
        <v>0</v>
      </c>
      <c r="P453" s="118">
        <v>14675.224</v>
      </c>
      <c r="Q453" s="120"/>
      <c r="R453" s="119"/>
    </row>
    <row r="454" spans="1:18" x14ac:dyDescent="0.25">
      <c r="A454" s="118" t="s">
        <v>404</v>
      </c>
      <c r="B454" s="118">
        <v>2112.8200999999999</v>
      </c>
      <c r="C454" s="118">
        <v>69.508099999999999</v>
      </c>
      <c r="D454" s="118">
        <v>2182.3281999999999</v>
      </c>
      <c r="E454" s="118">
        <v>814.11</v>
      </c>
      <c r="F454" s="118">
        <v>675.43060000000003</v>
      </c>
      <c r="G454" s="118">
        <v>34.669899999999998</v>
      </c>
      <c r="H454" s="118">
        <v>380</v>
      </c>
      <c r="I454" s="118">
        <v>286.10320000000002</v>
      </c>
      <c r="J454" s="118">
        <v>70.422600000000003</v>
      </c>
      <c r="K454" s="118">
        <v>264</v>
      </c>
      <c r="L454" s="118">
        <v>52.157600000000002</v>
      </c>
      <c r="M454" s="118">
        <v>127.1054</v>
      </c>
      <c r="N454" s="118">
        <v>0</v>
      </c>
      <c r="O454" s="118">
        <v>0</v>
      </c>
      <c r="P454" s="118">
        <v>2344.1035000000002</v>
      </c>
      <c r="Q454" s="120"/>
      <c r="R454" s="119"/>
    </row>
    <row r="455" spans="1:18" x14ac:dyDescent="0.25">
      <c r="A455" s="118" t="s">
        <v>405</v>
      </c>
      <c r="B455" s="118">
        <v>1500.1528000000001</v>
      </c>
      <c r="C455" s="118">
        <v>61.356699999999996</v>
      </c>
      <c r="D455" s="118">
        <v>1561.5094999999999</v>
      </c>
      <c r="E455" s="118">
        <v>828.45</v>
      </c>
      <c r="F455" s="118">
        <v>483.28719999999998</v>
      </c>
      <c r="G455" s="118">
        <v>86.290700000000001</v>
      </c>
      <c r="H455" s="118">
        <v>233</v>
      </c>
      <c r="I455" s="118">
        <v>204.7139</v>
      </c>
      <c r="J455" s="118">
        <v>21.214600000000001</v>
      </c>
      <c r="K455" s="118">
        <v>313</v>
      </c>
      <c r="L455" s="118">
        <v>37.320099999999996</v>
      </c>
      <c r="M455" s="118">
        <v>165.40799999999999</v>
      </c>
      <c r="N455" s="118">
        <v>0</v>
      </c>
      <c r="O455" s="118">
        <v>0</v>
      </c>
      <c r="P455" s="118">
        <v>1813.2082</v>
      </c>
      <c r="Q455" s="120"/>
      <c r="R455" s="119"/>
    </row>
    <row r="456" spans="1:18" x14ac:dyDescent="0.25">
      <c r="A456" s="118" t="s">
        <v>406</v>
      </c>
      <c r="B456" s="118">
        <v>604.40740000000005</v>
      </c>
      <c r="C456" s="118">
        <v>11.5898</v>
      </c>
      <c r="D456" s="118">
        <v>615.99720000000002</v>
      </c>
      <c r="E456" s="118">
        <v>85.68</v>
      </c>
      <c r="F456" s="118">
        <v>190.65110000000001</v>
      </c>
      <c r="G456" s="118"/>
      <c r="H456" s="118">
        <v>84</v>
      </c>
      <c r="I456" s="118">
        <v>80.757199999999997</v>
      </c>
      <c r="J456" s="118">
        <v>2.4321000000000002</v>
      </c>
      <c r="K456" s="118">
        <v>32</v>
      </c>
      <c r="L456" s="118">
        <v>14.722300000000001</v>
      </c>
      <c r="M456" s="118">
        <v>10.3666</v>
      </c>
      <c r="N456" s="118">
        <v>0.96279999999999999</v>
      </c>
      <c r="O456" s="118">
        <v>0</v>
      </c>
      <c r="P456" s="118">
        <v>627.32659999999998</v>
      </c>
      <c r="Q456" s="120"/>
      <c r="R456" s="119"/>
    </row>
    <row r="457" spans="1:18" x14ac:dyDescent="0.25">
      <c r="A457" s="118" t="s">
        <v>407</v>
      </c>
      <c r="B457" s="118">
        <v>1946.8109999999999</v>
      </c>
      <c r="C457" s="118">
        <v>13.753399999999999</v>
      </c>
      <c r="D457" s="118">
        <v>1960.5644</v>
      </c>
      <c r="E457" s="118">
        <v>113.57</v>
      </c>
      <c r="F457" s="118">
        <v>606.79470000000003</v>
      </c>
      <c r="G457" s="118"/>
      <c r="H457" s="118">
        <v>222</v>
      </c>
      <c r="I457" s="118">
        <v>257.02999999999997</v>
      </c>
      <c r="J457" s="118"/>
      <c r="K457" s="118">
        <v>73</v>
      </c>
      <c r="L457" s="118">
        <v>46.857500000000002</v>
      </c>
      <c r="M457" s="118">
        <v>15.685499999999999</v>
      </c>
      <c r="N457" s="118">
        <v>0</v>
      </c>
      <c r="O457" s="118">
        <v>0</v>
      </c>
      <c r="P457" s="118">
        <v>1976.2499</v>
      </c>
      <c r="Q457" s="120"/>
      <c r="R457" s="119"/>
    </row>
    <row r="458" spans="1:18" x14ac:dyDescent="0.25">
      <c r="A458" s="118" t="s">
        <v>408</v>
      </c>
      <c r="B458" s="118">
        <v>938.93439999999998</v>
      </c>
      <c r="C458" s="118">
        <v>29.6586</v>
      </c>
      <c r="D458" s="118">
        <v>968.59299999999996</v>
      </c>
      <c r="E458" s="118">
        <v>758.54</v>
      </c>
      <c r="F458" s="118">
        <v>299.77949999999998</v>
      </c>
      <c r="G458" s="118">
        <v>114.6901</v>
      </c>
      <c r="H458" s="118">
        <v>160</v>
      </c>
      <c r="I458" s="118">
        <v>126.9825</v>
      </c>
      <c r="J458" s="118">
        <v>24.763100000000001</v>
      </c>
      <c r="K458" s="118">
        <v>126</v>
      </c>
      <c r="L458" s="118">
        <v>23.1494</v>
      </c>
      <c r="M458" s="118">
        <v>61.7104</v>
      </c>
      <c r="N458" s="118">
        <v>5.5362</v>
      </c>
      <c r="O458" s="118">
        <v>0</v>
      </c>
      <c r="P458" s="118">
        <v>1150.5297</v>
      </c>
      <c r="Q458" s="120"/>
      <c r="R458" s="119"/>
    </row>
    <row r="459" spans="1:18" x14ac:dyDescent="0.25">
      <c r="A459" s="118" t="s">
        <v>409</v>
      </c>
      <c r="B459" s="118">
        <v>1926.7129</v>
      </c>
      <c r="C459" s="118">
        <v>56.479300000000002</v>
      </c>
      <c r="D459" s="118">
        <v>1983.1922</v>
      </c>
      <c r="E459" s="118">
        <v>1865.08</v>
      </c>
      <c r="F459" s="118">
        <v>613.798</v>
      </c>
      <c r="G459" s="118">
        <v>312.82049999999998</v>
      </c>
      <c r="H459" s="118">
        <v>394</v>
      </c>
      <c r="I459" s="118">
        <v>259.99650000000003</v>
      </c>
      <c r="J459" s="118">
        <v>100.5026</v>
      </c>
      <c r="K459" s="118">
        <v>4</v>
      </c>
      <c r="L459" s="118">
        <v>47.398299999999999</v>
      </c>
      <c r="M459" s="118"/>
      <c r="N459" s="118">
        <v>49.2239</v>
      </c>
      <c r="O459" s="118">
        <v>0</v>
      </c>
      <c r="P459" s="118">
        <v>2345.2366000000002</v>
      </c>
      <c r="Q459" s="120"/>
      <c r="R459" s="119"/>
    </row>
    <row r="460" spans="1:18" x14ac:dyDescent="0.25">
      <c r="A460" s="118" t="s">
        <v>410</v>
      </c>
      <c r="B460" s="118">
        <v>3886.3245999999999</v>
      </c>
      <c r="C460" s="118">
        <v>11.064</v>
      </c>
      <c r="D460" s="118">
        <v>3897.3886000000002</v>
      </c>
      <c r="E460" s="118">
        <v>337.1</v>
      </c>
      <c r="F460" s="118">
        <v>1206.2418</v>
      </c>
      <c r="G460" s="118"/>
      <c r="H460" s="118">
        <v>495</v>
      </c>
      <c r="I460" s="118">
        <v>510.94760000000002</v>
      </c>
      <c r="J460" s="118"/>
      <c r="K460" s="118">
        <v>220</v>
      </c>
      <c r="L460" s="118">
        <v>93.147599999999997</v>
      </c>
      <c r="M460" s="118">
        <v>76.111400000000003</v>
      </c>
      <c r="N460" s="118">
        <v>0</v>
      </c>
      <c r="O460" s="118">
        <v>0</v>
      </c>
      <c r="P460" s="118">
        <v>3973.5</v>
      </c>
      <c r="Q460" s="120"/>
      <c r="R460" s="119"/>
    </row>
    <row r="461" spans="1:18" x14ac:dyDescent="0.25">
      <c r="A461" s="118" t="s">
        <v>411</v>
      </c>
      <c r="B461" s="118">
        <v>1238.4444000000001</v>
      </c>
      <c r="C461" s="118">
        <v>8.6091999999999995</v>
      </c>
      <c r="D461" s="118">
        <v>1247.0536</v>
      </c>
      <c r="E461" s="118">
        <v>415.46</v>
      </c>
      <c r="F461" s="118">
        <v>385.9631</v>
      </c>
      <c r="G461" s="118">
        <v>7.3742000000000001</v>
      </c>
      <c r="H461" s="118">
        <v>220</v>
      </c>
      <c r="I461" s="118">
        <v>163.48869999999999</v>
      </c>
      <c r="J461" s="118">
        <v>42.383499999999998</v>
      </c>
      <c r="K461" s="118">
        <v>32</v>
      </c>
      <c r="L461" s="118">
        <v>29.804600000000001</v>
      </c>
      <c r="M461" s="118">
        <v>1.3172999999999999</v>
      </c>
      <c r="N461" s="118">
        <v>0</v>
      </c>
      <c r="O461" s="118">
        <v>0</v>
      </c>
      <c r="P461" s="118">
        <v>1255.7451000000001</v>
      </c>
      <c r="Q461" s="120"/>
      <c r="R461" s="119"/>
    </row>
    <row r="462" spans="1:18" x14ac:dyDescent="0.25">
      <c r="A462" s="118" t="s">
        <v>412</v>
      </c>
      <c r="B462" s="118">
        <v>2326.0288999999998</v>
      </c>
      <c r="C462" s="118">
        <v>70.2697</v>
      </c>
      <c r="D462" s="118">
        <v>2396.2986000000001</v>
      </c>
      <c r="E462" s="118">
        <v>2942.97</v>
      </c>
      <c r="F462" s="118">
        <v>741.65440000000001</v>
      </c>
      <c r="G462" s="118">
        <v>550.32889999999998</v>
      </c>
      <c r="H462" s="118">
        <v>409</v>
      </c>
      <c r="I462" s="118">
        <v>314.15469999999999</v>
      </c>
      <c r="J462" s="118">
        <v>71.133899999999997</v>
      </c>
      <c r="K462" s="118">
        <v>78</v>
      </c>
      <c r="L462" s="118">
        <v>57.271500000000003</v>
      </c>
      <c r="M462" s="118">
        <v>12.437099999999999</v>
      </c>
      <c r="N462" s="118">
        <v>0</v>
      </c>
      <c r="O462" s="118">
        <v>0</v>
      </c>
      <c r="P462" s="118">
        <v>2959.0646000000002</v>
      </c>
      <c r="Q462" s="120"/>
      <c r="R462" s="119"/>
    </row>
    <row r="463" spans="1:18" x14ac:dyDescent="0.25">
      <c r="A463" s="118" t="s">
        <v>413</v>
      </c>
      <c r="B463" s="118">
        <v>5268.4502000000002</v>
      </c>
      <c r="C463" s="118">
        <v>80.636499999999998</v>
      </c>
      <c r="D463" s="118">
        <v>5349.0866999999998</v>
      </c>
      <c r="E463" s="118">
        <v>6054.13</v>
      </c>
      <c r="F463" s="118">
        <v>1655.5423000000001</v>
      </c>
      <c r="G463" s="118">
        <v>1099.6469</v>
      </c>
      <c r="H463" s="118">
        <v>1082</v>
      </c>
      <c r="I463" s="118">
        <v>701.26530000000002</v>
      </c>
      <c r="J463" s="118">
        <v>285.55110000000002</v>
      </c>
      <c r="K463" s="118">
        <v>986</v>
      </c>
      <c r="L463" s="118">
        <v>127.8432</v>
      </c>
      <c r="M463" s="118">
        <v>514.89409999999998</v>
      </c>
      <c r="N463" s="118">
        <v>37.3645</v>
      </c>
      <c r="O463" s="118">
        <v>0</v>
      </c>
      <c r="P463" s="118">
        <v>7000.9921999999997</v>
      </c>
      <c r="Q463" s="120"/>
      <c r="R463" s="119"/>
    </row>
    <row r="464" spans="1:18" x14ac:dyDescent="0.25">
      <c r="A464" s="118" t="s">
        <v>414</v>
      </c>
      <c r="B464" s="118">
        <v>4054.0225</v>
      </c>
      <c r="C464" s="118">
        <v>0.1023</v>
      </c>
      <c r="D464" s="118">
        <v>4054.1248000000001</v>
      </c>
      <c r="E464" s="118">
        <v>4072.97</v>
      </c>
      <c r="F464" s="118">
        <v>1254.7516000000001</v>
      </c>
      <c r="G464" s="118">
        <v>704.55460000000005</v>
      </c>
      <c r="H464" s="118">
        <v>767</v>
      </c>
      <c r="I464" s="118">
        <v>531.49580000000003</v>
      </c>
      <c r="J464" s="118">
        <v>176.62819999999999</v>
      </c>
      <c r="K464" s="118">
        <v>32</v>
      </c>
      <c r="L464" s="118">
        <v>96.893600000000006</v>
      </c>
      <c r="M464" s="118"/>
      <c r="N464" s="118">
        <v>0</v>
      </c>
      <c r="O464" s="118">
        <v>0</v>
      </c>
      <c r="P464" s="118">
        <v>4758.6794</v>
      </c>
      <c r="Q464" s="120"/>
      <c r="R464" s="119"/>
    </row>
    <row r="465" spans="1:18" x14ac:dyDescent="0.25">
      <c r="A465" s="118" t="s">
        <v>415</v>
      </c>
      <c r="B465" s="118">
        <v>2101.0095000000001</v>
      </c>
      <c r="C465" s="118">
        <v>43.552300000000002</v>
      </c>
      <c r="D465" s="118">
        <v>2144.5617999999999</v>
      </c>
      <c r="E465" s="118">
        <v>1593.27</v>
      </c>
      <c r="F465" s="118">
        <v>663.74189999999999</v>
      </c>
      <c r="G465" s="118">
        <v>232.38200000000001</v>
      </c>
      <c r="H465" s="118">
        <v>353</v>
      </c>
      <c r="I465" s="118">
        <v>281.15210000000002</v>
      </c>
      <c r="J465" s="118">
        <v>53.886000000000003</v>
      </c>
      <c r="K465" s="118">
        <v>114</v>
      </c>
      <c r="L465" s="118">
        <v>51.255000000000003</v>
      </c>
      <c r="M465" s="118">
        <v>37.646999999999998</v>
      </c>
      <c r="N465" s="118">
        <v>68.015500000000003</v>
      </c>
      <c r="O465" s="118">
        <v>0</v>
      </c>
      <c r="P465" s="118">
        <v>2482.6062999999999</v>
      </c>
      <c r="Q465" s="120"/>
      <c r="R465" s="119"/>
    </row>
    <row r="466" spans="1:18" x14ac:dyDescent="0.25">
      <c r="A466" s="118" t="s">
        <v>416</v>
      </c>
      <c r="B466" s="118">
        <v>590.11059999999998</v>
      </c>
      <c r="C466" s="118">
        <v>0.58240000000000003</v>
      </c>
      <c r="D466" s="118">
        <v>590.69299999999998</v>
      </c>
      <c r="E466" s="118">
        <v>212.03</v>
      </c>
      <c r="F466" s="118">
        <v>182.81950000000001</v>
      </c>
      <c r="G466" s="118">
        <v>7.3026</v>
      </c>
      <c r="H466" s="118">
        <v>104</v>
      </c>
      <c r="I466" s="118">
        <v>77.439899999999994</v>
      </c>
      <c r="J466" s="118">
        <v>19.920100000000001</v>
      </c>
      <c r="K466" s="118">
        <v>52</v>
      </c>
      <c r="L466" s="118">
        <v>14.117599999999999</v>
      </c>
      <c r="M466" s="118">
        <v>22.729500000000002</v>
      </c>
      <c r="N466" s="118">
        <v>0</v>
      </c>
      <c r="O466" s="118">
        <v>0</v>
      </c>
      <c r="P466" s="118">
        <v>620.7251</v>
      </c>
      <c r="Q466" s="120"/>
      <c r="R466" s="119"/>
    </row>
    <row r="467" spans="1:18" x14ac:dyDescent="0.25">
      <c r="A467" s="118" t="s">
        <v>417</v>
      </c>
      <c r="B467" s="118">
        <v>3812.3398000000002</v>
      </c>
      <c r="C467" s="118">
        <v>58.406100000000002</v>
      </c>
      <c r="D467" s="118">
        <v>3870.7458999999999</v>
      </c>
      <c r="E467" s="118">
        <v>390.56</v>
      </c>
      <c r="F467" s="118">
        <v>1197.9958999999999</v>
      </c>
      <c r="G467" s="118"/>
      <c r="H467" s="118">
        <v>537</v>
      </c>
      <c r="I467" s="118">
        <v>507.45479999999998</v>
      </c>
      <c r="J467" s="118">
        <v>22.158899999999999</v>
      </c>
      <c r="K467" s="118">
        <v>29</v>
      </c>
      <c r="L467" s="118">
        <v>92.510800000000003</v>
      </c>
      <c r="M467" s="118"/>
      <c r="N467" s="118">
        <v>7.79</v>
      </c>
      <c r="O467" s="118">
        <v>0</v>
      </c>
      <c r="P467" s="118">
        <v>3878.5358999999999</v>
      </c>
      <c r="Q467" s="120"/>
      <c r="R467" s="119"/>
    </row>
    <row r="468" spans="1:18" x14ac:dyDescent="0.25">
      <c r="A468" s="118" t="s">
        <v>418</v>
      </c>
      <c r="B468" s="118">
        <v>1498.9218000000001</v>
      </c>
      <c r="C468" s="118">
        <v>53.298000000000002</v>
      </c>
      <c r="D468" s="118">
        <v>1552.2198000000001</v>
      </c>
      <c r="E468" s="118">
        <v>965.09</v>
      </c>
      <c r="F468" s="118">
        <v>480.41199999999998</v>
      </c>
      <c r="G468" s="118">
        <v>121.1695</v>
      </c>
      <c r="H468" s="118">
        <v>1826</v>
      </c>
      <c r="I468" s="118">
        <v>203.49600000000001</v>
      </c>
      <c r="J468" s="118">
        <v>3849.1165999999998</v>
      </c>
      <c r="K468" s="118">
        <v>16</v>
      </c>
      <c r="L468" s="118">
        <v>37.098100000000002</v>
      </c>
      <c r="M468" s="118"/>
      <c r="N468" s="118">
        <v>0</v>
      </c>
      <c r="O468" s="118">
        <v>0</v>
      </c>
      <c r="P468" s="118">
        <v>5522.5059000000001</v>
      </c>
      <c r="Q468" s="120"/>
      <c r="R468" s="119"/>
    </row>
    <row r="469" spans="1:18" x14ac:dyDescent="0.25">
      <c r="A469" s="118" t="s">
        <v>419</v>
      </c>
      <c r="B469" s="118">
        <v>2311.6356999999998</v>
      </c>
      <c r="C469" s="118">
        <v>35.623699999999999</v>
      </c>
      <c r="D469" s="118">
        <v>2347.2593999999999</v>
      </c>
      <c r="E469" s="118">
        <v>2104.29</v>
      </c>
      <c r="F469" s="118">
        <v>726.47680000000003</v>
      </c>
      <c r="G469" s="118">
        <v>344.45330000000001</v>
      </c>
      <c r="H469" s="118">
        <v>576</v>
      </c>
      <c r="I469" s="118">
        <v>307.72570000000002</v>
      </c>
      <c r="J469" s="118">
        <v>201.20570000000001</v>
      </c>
      <c r="K469" s="118">
        <v>77</v>
      </c>
      <c r="L469" s="118">
        <v>56.099499999999999</v>
      </c>
      <c r="M469" s="118">
        <v>12.5403</v>
      </c>
      <c r="N469" s="118">
        <v>0</v>
      </c>
      <c r="O469" s="118">
        <v>0</v>
      </c>
      <c r="P469" s="118">
        <v>2905.4587000000001</v>
      </c>
      <c r="Q469" s="120"/>
      <c r="R469" s="119"/>
    </row>
    <row r="470" spans="1:18" x14ac:dyDescent="0.25">
      <c r="A470" s="118" t="s">
        <v>1280</v>
      </c>
      <c r="B470" s="118">
        <v>73.221400000000003</v>
      </c>
      <c r="C470" s="118"/>
      <c r="D470" s="118">
        <v>73.221400000000003</v>
      </c>
      <c r="E470" s="118">
        <v>34.51</v>
      </c>
      <c r="F470" s="118">
        <v>22.661999999999999</v>
      </c>
      <c r="G470" s="118">
        <v>2.9620000000000002</v>
      </c>
      <c r="H470" s="118">
        <v>12</v>
      </c>
      <c r="I470" s="118">
        <v>9.5992999999999995</v>
      </c>
      <c r="J470" s="118">
        <v>1.8005</v>
      </c>
      <c r="K470" s="118"/>
      <c r="L470" s="118">
        <v>1.75</v>
      </c>
      <c r="M470" s="118"/>
      <c r="N470" s="118">
        <v>0</v>
      </c>
      <c r="O470" s="118">
        <v>0</v>
      </c>
      <c r="P470" s="118">
        <v>76.183400000000006</v>
      </c>
      <c r="Q470" s="120"/>
      <c r="R470" s="119"/>
    </row>
    <row r="471" spans="1:18" x14ac:dyDescent="0.25">
      <c r="A471" s="118" t="s">
        <v>556</v>
      </c>
      <c r="B471" s="118">
        <v>77.655199999999994</v>
      </c>
      <c r="C471" s="118"/>
      <c r="D471" s="118">
        <v>63.698500000000003</v>
      </c>
      <c r="E471" s="118">
        <v>35</v>
      </c>
      <c r="F471" s="118">
        <v>24.034300000000002</v>
      </c>
      <c r="G471" s="118">
        <v>2.7414000000000001</v>
      </c>
      <c r="H471" s="118">
        <v>4</v>
      </c>
      <c r="I471" s="118">
        <v>8.3508999999999993</v>
      </c>
      <c r="J471" s="118"/>
      <c r="K471" s="118"/>
      <c r="L471" s="118">
        <v>1.5224</v>
      </c>
      <c r="M471" s="118"/>
      <c r="N471" s="118">
        <v>0</v>
      </c>
      <c r="O471" s="118">
        <v>0</v>
      </c>
      <c r="P471" s="118">
        <v>80.396600000000007</v>
      </c>
      <c r="Q471" s="120"/>
      <c r="R471" s="119"/>
    </row>
    <row r="472" spans="1:18" x14ac:dyDescent="0.25">
      <c r="A472" s="118" t="s">
        <v>557</v>
      </c>
      <c r="B472" s="118">
        <v>64.125900000000001</v>
      </c>
      <c r="C472" s="118"/>
      <c r="D472" s="118">
        <v>54.1342</v>
      </c>
      <c r="E472" s="118">
        <v>26</v>
      </c>
      <c r="F472" s="118">
        <v>19.847000000000001</v>
      </c>
      <c r="G472" s="118">
        <v>1.5383</v>
      </c>
      <c r="H472" s="118">
        <v>10</v>
      </c>
      <c r="I472" s="118">
        <v>7.0970000000000004</v>
      </c>
      <c r="J472" s="118">
        <v>2.1772999999999998</v>
      </c>
      <c r="K472" s="118"/>
      <c r="L472" s="118">
        <v>1.2938000000000001</v>
      </c>
      <c r="M472" s="118"/>
      <c r="N472" s="118">
        <v>0</v>
      </c>
      <c r="O472" s="118">
        <v>0</v>
      </c>
      <c r="P472" s="118">
        <v>67.841499999999996</v>
      </c>
      <c r="Q472" s="120"/>
      <c r="R472" s="119"/>
    </row>
    <row r="473" spans="1:18" x14ac:dyDescent="0.25">
      <c r="A473" s="118" t="s">
        <v>420</v>
      </c>
      <c r="B473" s="118">
        <v>52.324800000000003</v>
      </c>
      <c r="C473" s="118"/>
      <c r="D473" s="118">
        <v>52.324800000000003</v>
      </c>
      <c r="E473" s="118">
        <v>34.9</v>
      </c>
      <c r="F473" s="118">
        <v>16.194500000000001</v>
      </c>
      <c r="G473" s="118">
        <v>4.6764000000000001</v>
      </c>
      <c r="H473" s="118">
        <v>4</v>
      </c>
      <c r="I473" s="118">
        <v>6.8597999999999999</v>
      </c>
      <c r="J473" s="118"/>
      <c r="K473" s="118"/>
      <c r="L473" s="118">
        <v>1.2505999999999999</v>
      </c>
      <c r="M473" s="118"/>
      <c r="N473" s="118">
        <v>0</v>
      </c>
      <c r="O473" s="118">
        <v>0</v>
      </c>
      <c r="P473" s="118">
        <v>57.001199999999997</v>
      </c>
      <c r="Q473" s="120"/>
      <c r="R473" s="119"/>
    </row>
    <row r="474" spans="1:18" x14ac:dyDescent="0.25">
      <c r="A474" s="118" t="s">
        <v>558</v>
      </c>
      <c r="B474" s="118">
        <v>71.479399999999998</v>
      </c>
      <c r="C474" s="118"/>
      <c r="D474" s="118">
        <v>50.560099999999998</v>
      </c>
      <c r="E474" s="118">
        <v>25</v>
      </c>
      <c r="F474" s="118">
        <v>22.122900000000001</v>
      </c>
      <c r="G474" s="118">
        <v>0.71930000000000005</v>
      </c>
      <c r="H474" s="118">
        <v>7</v>
      </c>
      <c r="I474" s="118">
        <v>6.6284000000000001</v>
      </c>
      <c r="J474" s="118">
        <v>0.2787</v>
      </c>
      <c r="K474" s="118"/>
      <c r="L474" s="118">
        <v>1.2083999999999999</v>
      </c>
      <c r="M474" s="118"/>
      <c r="N474" s="118">
        <v>0</v>
      </c>
      <c r="O474" s="118">
        <v>0</v>
      </c>
      <c r="P474" s="118">
        <v>72.477400000000003</v>
      </c>
      <c r="Q474" s="120"/>
      <c r="R474" s="119"/>
    </row>
    <row r="475" spans="1:18" x14ac:dyDescent="0.25">
      <c r="A475" s="118" t="s">
        <v>559</v>
      </c>
      <c r="B475" s="118">
        <v>43.0563</v>
      </c>
      <c r="C475" s="118"/>
      <c r="D475" s="118">
        <v>34.357100000000003</v>
      </c>
      <c r="E475" s="118">
        <v>25.99</v>
      </c>
      <c r="F475" s="118">
        <v>13.325900000000001</v>
      </c>
      <c r="G475" s="118">
        <v>3.1659999999999999</v>
      </c>
      <c r="H475" s="118">
        <v>2</v>
      </c>
      <c r="I475" s="118">
        <v>4.5042</v>
      </c>
      <c r="J475" s="118"/>
      <c r="K475" s="118"/>
      <c r="L475" s="118">
        <v>0.82110000000000005</v>
      </c>
      <c r="M475" s="118"/>
      <c r="N475" s="118">
        <v>0</v>
      </c>
      <c r="O475" s="118">
        <v>0</v>
      </c>
      <c r="P475" s="118">
        <v>46.222299999999997</v>
      </c>
      <c r="Q475" s="120"/>
      <c r="R475" s="119"/>
    </row>
    <row r="476" spans="1:18" x14ac:dyDescent="0.25">
      <c r="A476" s="118" t="s">
        <v>421</v>
      </c>
      <c r="B476" s="118">
        <v>2111.9517999999998</v>
      </c>
      <c r="C476" s="118">
        <v>30.449300000000001</v>
      </c>
      <c r="D476" s="118">
        <v>2142.4011</v>
      </c>
      <c r="E476" s="118">
        <v>1215.21</v>
      </c>
      <c r="F476" s="118">
        <v>663.07309999999995</v>
      </c>
      <c r="G476" s="118">
        <v>138.0342</v>
      </c>
      <c r="H476" s="118">
        <v>243</v>
      </c>
      <c r="I476" s="118">
        <v>280.86880000000002</v>
      </c>
      <c r="J476" s="118"/>
      <c r="K476" s="118">
        <v>235</v>
      </c>
      <c r="L476" s="118">
        <v>51.203400000000002</v>
      </c>
      <c r="M476" s="118">
        <v>110.27800000000001</v>
      </c>
      <c r="N476" s="118">
        <v>0</v>
      </c>
      <c r="O476" s="118">
        <v>0</v>
      </c>
      <c r="P476" s="118">
        <v>2390.7132999999999</v>
      </c>
      <c r="Q476" s="120"/>
      <c r="R476" s="119"/>
    </row>
    <row r="477" spans="1:18" x14ac:dyDescent="0.25">
      <c r="A477" s="118" t="s">
        <v>422</v>
      </c>
      <c r="B477" s="118">
        <v>275.47399999999999</v>
      </c>
      <c r="C477" s="118"/>
      <c r="D477" s="118">
        <v>275.47399999999999</v>
      </c>
      <c r="E477" s="118">
        <v>180.04</v>
      </c>
      <c r="F477" s="118">
        <v>85.259200000000007</v>
      </c>
      <c r="G477" s="118">
        <v>23.6952</v>
      </c>
      <c r="H477" s="118">
        <v>36</v>
      </c>
      <c r="I477" s="118">
        <v>36.114600000000003</v>
      </c>
      <c r="J477" s="118"/>
      <c r="K477" s="118"/>
      <c r="L477" s="118">
        <v>6.5838000000000001</v>
      </c>
      <c r="M477" s="118"/>
      <c r="N477" s="118">
        <v>0</v>
      </c>
      <c r="O477" s="118">
        <v>0</v>
      </c>
      <c r="P477" s="118">
        <v>299.16919999999999</v>
      </c>
      <c r="Q477" s="120"/>
      <c r="R477" s="119"/>
    </row>
    <row r="478" spans="1:18" x14ac:dyDescent="0.25">
      <c r="A478" s="118" t="s">
        <v>423</v>
      </c>
      <c r="B478" s="118">
        <v>355.17689999999999</v>
      </c>
      <c r="C478" s="118">
        <v>8.7767999999999997</v>
      </c>
      <c r="D478" s="118">
        <v>363.95370000000003</v>
      </c>
      <c r="E478" s="118">
        <v>156.5</v>
      </c>
      <c r="F478" s="118">
        <v>112.6437</v>
      </c>
      <c r="G478" s="118">
        <v>10.9641</v>
      </c>
      <c r="H478" s="118">
        <v>57</v>
      </c>
      <c r="I478" s="118">
        <v>47.714300000000001</v>
      </c>
      <c r="J478" s="118">
        <v>6.9642999999999997</v>
      </c>
      <c r="K478" s="118"/>
      <c r="L478" s="118">
        <v>8.6984999999999992</v>
      </c>
      <c r="M478" s="118"/>
      <c r="N478" s="118">
        <v>0</v>
      </c>
      <c r="O478" s="118">
        <v>0</v>
      </c>
      <c r="P478" s="118">
        <v>381.88209999999998</v>
      </c>
      <c r="Q478" s="120"/>
      <c r="R478" s="119"/>
    </row>
    <row r="479" spans="1:18" x14ac:dyDescent="0.25">
      <c r="A479" s="118" t="s">
        <v>424</v>
      </c>
      <c r="B479" s="118">
        <v>526.98599999999999</v>
      </c>
      <c r="C479" s="118"/>
      <c r="D479" s="118">
        <v>526.98599999999999</v>
      </c>
      <c r="E479" s="118">
        <v>272</v>
      </c>
      <c r="F479" s="118">
        <v>163.10220000000001</v>
      </c>
      <c r="G479" s="118">
        <v>27.224499999999999</v>
      </c>
      <c r="H479" s="118">
        <v>91</v>
      </c>
      <c r="I479" s="118">
        <v>69.087900000000005</v>
      </c>
      <c r="J479" s="118">
        <v>16.434100000000001</v>
      </c>
      <c r="K479" s="118"/>
      <c r="L479" s="118">
        <v>12.595000000000001</v>
      </c>
      <c r="M479" s="118"/>
      <c r="N479" s="118">
        <v>0</v>
      </c>
      <c r="O479" s="118">
        <v>0</v>
      </c>
      <c r="P479" s="118">
        <v>570.64459999999997</v>
      </c>
      <c r="Q479" s="120"/>
      <c r="R479" s="119"/>
    </row>
    <row r="480" spans="1:18" x14ac:dyDescent="0.25">
      <c r="A480" s="118" t="s">
        <v>425</v>
      </c>
      <c r="B480" s="118">
        <v>472.45269999999999</v>
      </c>
      <c r="C480" s="118">
        <v>10.264099999999999</v>
      </c>
      <c r="D480" s="118">
        <v>482.71679999999998</v>
      </c>
      <c r="E480" s="118">
        <v>249.5</v>
      </c>
      <c r="F480" s="118">
        <v>149.4008</v>
      </c>
      <c r="G480" s="118">
        <v>25.024799999999999</v>
      </c>
      <c r="H480" s="118">
        <v>97</v>
      </c>
      <c r="I480" s="118">
        <v>63.284199999999998</v>
      </c>
      <c r="J480" s="118">
        <v>25.286899999999999</v>
      </c>
      <c r="K480" s="118">
        <v>3</v>
      </c>
      <c r="L480" s="118">
        <v>11.536899999999999</v>
      </c>
      <c r="M480" s="118"/>
      <c r="N480" s="118">
        <v>0</v>
      </c>
      <c r="O480" s="118">
        <v>0</v>
      </c>
      <c r="P480" s="118">
        <v>533.02850000000001</v>
      </c>
      <c r="Q480" s="120"/>
      <c r="R480" s="119"/>
    </row>
    <row r="481" spans="1:18" x14ac:dyDescent="0.25">
      <c r="A481" s="118" t="s">
        <v>426</v>
      </c>
      <c r="B481" s="118">
        <v>676.42039999999997</v>
      </c>
      <c r="C481" s="118">
        <v>37.9878</v>
      </c>
      <c r="D481" s="118">
        <v>714.40819999999997</v>
      </c>
      <c r="E481" s="118">
        <v>369</v>
      </c>
      <c r="F481" s="118">
        <v>221.10929999999999</v>
      </c>
      <c r="G481" s="118">
        <v>36.972700000000003</v>
      </c>
      <c r="H481" s="118">
        <v>99</v>
      </c>
      <c r="I481" s="118">
        <v>93.658900000000003</v>
      </c>
      <c r="J481" s="118">
        <v>4.0057999999999998</v>
      </c>
      <c r="K481" s="118"/>
      <c r="L481" s="118">
        <v>17.074400000000001</v>
      </c>
      <c r="M481" s="118"/>
      <c r="N481" s="118">
        <v>9.3032000000000004</v>
      </c>
      <c r="O481" s="118">
        <v>0</v>
      </c>
      <c r="P481" s="118">
        <v>764.68989999999997</v>
      </c>
      <c r="Q481" s="120"/>
      <c r="R481" s="119"/>
    </row>
    <row r="482" spans="1:18" x14ac:dyDescent="0.25">
      <c r="A482" s="118" t="s">
        <v>427</v>
      </c>
      <c r="B482" s="118">
        <v>556.50099999999998</v>
      </c>
      <c r="C482" s="118"/>
      <c r="D482" s="118">
        <v>556.50099999999998</v>
      </c>
      <c r="E482" s="118">
        <v>334.45</v>
      </c>
      <c r="F482" s="118">
        <v>172.2371</v>
      </c>
      <c r="G482" s="118">
        <v>40.553199999999997</v>
      </c>
      <c r="H482" s="118">
        <v>89</v>
      </c>
      <c r="I482" s="118">
        <v>72.957300000000004</v>
      </c>
      <c r="J482" s="118">
        <v>12.032</v>
      </c>
      <c r="K482" s="118"/>
      <c r="L482" s="118">
        <v>13.3004</v>
      </c>
      <c r="M482" s="118"/>
      <c r="N482" s="118">
        <v>0</v>
      </c>
      <c r="O482" s="118">
        <v>0</v>
      </c>
      <c r="P482" s="118">
        <v>609.08619999999996</v>
      </c>
      <c r="Q482" s="120"/>
      <c r="R482" s="119"/>
    </row>
    <row r="483" spans="1:18" x14ac:dyDescent="0.25">
      <c r="A483" s="118" t="s">
        <v>428</v>
      </c>
      <c r="B483" s="118">
        <v>809.83789999999999</v>
      </c>
      <c r="C483" s="118">
        <v>19.6267</v>
      </c>
      <c r="D483" s="118">
        <v>829.46460000000002</v>
      </c>
      <c r="E483" s="118">
        <v>475</v>
      </c>
      <c r="F483" s="118">
        <v>256.71929999999998</v>
      </c>
      <c r="G483" s="118">
        <v>54.5702</v>
      </c>
      <c r="H483" s="118">
        <v>145</v>
      </c>
      <c r="I483" s="118">
        <v>108.7428</v>
      </c>
      <c r="J483" s="118">
        <v>27.192900000000002</v>
      </c>
      <c r="K483" s="118">
        <v>10</v>
      </c>
      <c r="L483" s="118">
        <v>19.824200000000001</v>
      </c>
      <c r="M483" s="118"/>
      <c r="N483" s="118">
        <v>7.9301000000000004</v>
      </c>
      <c r="O483" s="118">
        <v>0</v>
      </c>
      <c r="P483" s="118">
        <v>919.15779999999995</v>
      </c>
      <c r="Q483" s="120"/>
      <c r="R483" s="119"/>
    </row>
    <row r="484" spans="1:18" x14ac:dyDescent="0.25">
      <c r="A484" s="118" t="s">
        <v>429</v>
      </c>
      <c r="B484" s="118">
        <v>239.94990000000001</v>
      </c>
      <c r="C484" s="118"/>
      <c r="D484" s="118">
        <v>239.94990000000001</v>
      </c>
      <c r="E484" s="118">
        <v>188.85</v>
      </c>
      <c r="F484" s="118">
        <v>74.264499999999998</v>
      </c>
      <c r="G484" s="118">
        <v>28.6464</v>
      </c>
      <c r="H484" s="118">
        <v>37</v>
      </c>
      <c r="I484" s="118">
        <v>31.4574</v>
      </c>
      <c r="J484" s="118">
        <v>4.1569000000000003</v>
      </c>
      <c r="K484" s="118"/>
      <c r="L484" s="118">
        <v>5.7347999999999999</v>
      </c>
      <c r="M484" s="118"/>
      <c r="N484" s="118">
        <v>0</v>
      </c>
      <c r="O484" s="118">
        <v>0</v>
      </c>
      <c r="P484" s="118">
        <v>272.75319999999999</v>
      </c>
      <c r="Q484" s="120"/>
      <c r="R484" s="119"/>
    </row>
    <row r="485" spans="1:18" x14ac:dyDescent="0.25">
      <c r="A485" s="118" t="s">
        <v>430</v>
      </c>
      <c r="B485" s="118">
        <v>2812.1433000000002</v>
      </c>
      <c r="C485" s="118">
        <v>20.119499999999999</v>
      </c>
      <c r="D485" s="118">
        <v>2832.2628</v>
      </c>
      <c r="E485" s="118">
        <v>2010.04</v>
      </c>
      <c r="F485" s="118">
        <v>876.58529999999996</v>
      </c>
      <c r="G485" s="118">
        <v>283.36369999999999</v>
      </c>
      <c r="H485" s="118">
        <v>381</v>
      </c>
      <c r="I485" s="118">
        <v>371.30970000000002</v>
      </c>
      <c r="J485" s="118">
        <v>7.2678000000000003</v>
      </c>
      <c r="K485" s="118">
        <v>24</v>
      </c>
      <c r="L485" s="118">
        <v>67.691100000000006</v>
      </c>
      <c r="M485" s="118"/>
      <c r="N485" s="118">
        <v>58.0047</v>
      </c>
      <c r="O485" s="118">
        <v>0</v>
      </c>
      <c r="P485" s="118">
        <v>3180.8989999999999</v>
      </c>
      <c r="Q485" s="120"/>
      <c r="R485" s="119"/>
    </row>
    <row r="486" spans="1:18" x14ac:dyDescent="0.25">
      <c r="A486" s="118" t="s">
        <v>561</v>
      </c>
      <c r="B486" s="118">
        <v>186.14529999999999</v>
      </c>
      <c r="C486" s="118"/>
      <c r="D486" s="118">
        <v>165.03530000000001</v>
      </c>
      <c r="E486" s="118">
        <v>52</v>
      </c>
      <c r="F486" s="118">
        <v>57.612000000000002</v>
      </c>
      <c r="G486" s="118"/>
      <c r="H486" s="118">
        <v>29</v>
      </c>
      <c r="I486" s="118">
        <v>21.636099999999999</v>
      </c>
      <c r="J486" s="118">
        <v>5.5228999999999999</v>
      </c>
      <c r="K486" s="118"/>
      <c r="L486" s="118">
        <v>3.9443000000000001</v>
      </c>
      <c r="M486" s="118"/>
      <c r="N486" s="118">
        <v>0.82640000000000002</v>
      </c>
      <c r="O486" s="118">
        <v>0</v>
      </c>
      <c r="P486" s="118">
        <v>192.49459999999999</v>
      </c>
      <c r="Q486" s="120"/>
      <c r="R486" s="119"/>
    </row>
    <row r="487" spans="1:18" x14ac:dyDescent="0.25">
      <c r="A487" s="118" t="s">
        <v>431</v>
      </c>
      <c r="B487" s="118">
        <v>305.41649999999998</v>
      </c>
      <c r="C487" s="118">
        <v>11.3132</v>
      </c>
      <c r="D487" s="118">
        <v>316.72969999999998</v>
      </c>
      <c r="E487" s="118">
        <v>150.03</v>
      </c>
      <c r="F487" s="118">
        <v>98.027799999999999</v>
      </c>
      <c r="G487" s="118">
        <v>13.000500000000001</v>
      </c>
      <c r="H487" s="118">
        <v>48</v>
      </c>
      <c r="I487" s="118">
        <v>41.523299999999999</v>
      </c>
      <c r="J487" s="118">
        <v>4.8575999999999997</v>
      </c>
      <c r="K487" s="118"/>
      <c r="L487" s="118">
        <v>7.5697999999999999</v>
      </c>
      <c r="M487" s="118"/>
      <c r="N487" s="118">
        <v>0</v>
      </c>
      <c r="O487" s="118">
        <v>0</v>
      </c>
      <c r="P487" s="118">
        <v>334.58780000000002</v>
      </c>
      <c r="Q487" s="120"/>
      <c r="R487" s="119"/>
    </row>
    <row r="488" spans="1:18" x14ac:dyDescent="0.25">
      <c r="A488" s="118" t="s">
        <v>432</v>
      </c>
      <c r="B488" s="118">
        <v>366.6395</v>
      </c>
      <c r="C488" s="118"/>
      <c r="D488" s="118">
        <v>366.6395</v>
      </c>
      <c r="E488" s="118">
        <v>329</v>
      </c>
      <c r="F488" s="118">
        <v>113.47490000000001</v>
      </c>
      <c r="G488" s="118">
        <v>53.881300000000003</v>
      </c>
      <c r="H488" s="118">
        <v>61</v>
      </c>
      <c r="I488" s="118">
        <v>48.066400000000002</v>
      </c>
      <c r="J488" s="118">
        <v>9.7002000000000006</v>
      </c>
      <c r="K488" s="118"/>
      <c r="L488" s="118">
        <v>8.7627000000000006</v>
      </c>
      <c r="M488" s="118"/>
      <c r="N488" s="118">
        <v>0.93149999999999999</v>
      </c>
      <c r="O488" s="118">
        <v>0</v>
      </c>
      <c r="P488" s="118">
        <v>431.15249999999997</v>
      </c>
      <c r="Q488" s="120"/>
      <c r="R488" s="119"/>
    </row>
    <row r="489" spans="1:18" x14ac:dyDescent="0.25">
      <c r="A489" s="118" t="s">
        <v>433</v>
      </c>
      <c r="B489" s="118">
        <v>214.01240000000001</v>
      </c>
      <c r="C489" s="118">
        <v>2.3532000000000002</v>
      </c>
      <c r="D489" s="118">
        <v>216.3656</v>
      </c>
      <c r="E489" s="118">
        <v>162.6</v>
      </c>
      <c r="F489" s="118">
        <v>66.965199999999996</v>
      </c>
      <c r="G489" s="118">
        <v>23.9087</v>
      </c>
      <c r="H489" s="118">
        <v>34</v>
      </c>
      <c r="I489" s="118">
        <v>28.365500000000001</v>
      </c>
      <c r="J489" s="118">
        <v>4.2259000000000002</v>
      </c>
      <c r="K489" s="118"/>
      <c r="L489" s="118">
        <v>5.1711</v>
      </c>
      <c r="M489" s="118"/>
      <c r="N489" s="118">
        <v>0</v>
      </c>
      <c r="O489" s="118">
        <v>0</v>
      </c>
      <c r="P489" s="118">
        <v>244.50020000000001</v>
      </c>
      <c r="Q489" s="120"/>
      <c r="R489" s="119"/>
    </row>
    <row r="490" spans="1:18" x14ac:dyDescent="0.25">
      <c r="A490" s="118" t="s">
        <v>434</v>
      </c>
      <c r="B490" s="118">
        <v>274.12369999999999</v>
      </c>
      <c r="C490" s="118"/>
      <c r="D490" s="118">
        <v>274.12369999999999</v>
      </c>
      <c r="E490" s="118">
        <v>80</v>
      </c>
      <c r="F490" s="118">
        <v>84.841300000000004</v>
      </c>
      <c r="G490" s="118"/>
      <c r="H490" s="118">
        <v>36</v>
      </c>
      <c r="I490" s="118">
        <v>35.937600000000003</v>
      </c>
      <c r="J490" s="118">
        <v>4.6800000000000001E-2</v>
      </c>
      <c r="K490" s="118">
        <v>5</v>
      </c>
      <c r="L490" s="118">
        <v>6.5515999999999996</v>
      </c>
      <c r="M490" s="118"/>
      <c r="N490" s="118">
        <v>1.5659000000000001</v>
      </c>
      <c r="O490" s="118">
        <v>0</v>
      </c>
      <c r="P490" s="118">
        <v>275.7364</v>
      </c>
      <c r="Q490" s="120"/>
      <c r="R490" s="119"/>
    </row>
    <row r="491" spans="1:18" x14ac:dyDescent="0.25">
      <c r="A491" s="118" t="s">
        <v>435</v>
      </c>
      <c r="B491" s="118">
        <v>588.83069999999998</v>
      </c>
      <c r="C491" s="118">
        <v>6.1680999999999999</v>
      </c>
      <c r="D491" s="118">
        <v>594.99879999999996</v>
      </c>
      <c r="E491" s="118">
        <v>325.33</v>
      </c>
      <c r="F491" s="118">
        <v>184.15209999999999</v>
      </c>
      <c r="G491" s="118">
        <v>35.294499999999999</v>
      </c>
      <c r="H491" s="118">
        <v>87</v>
      </c>
      <c r="I491" s="118">
        <v>78.004300000000001</v>
      </c>
      <c r="J491" s="118">
        <v>6.7466999999999997</v>
      </c>
      <c r="K491" s="118">
        <v>1</v>
      </c>
      <c r="L491" s="118">
        <v>14.220499999999999</v>
      </c>
      <c r="M491" s="118"/>
      <c r="N491" s="118">
        <v>0</v>
      </c>
      <c r="O491" s="118">
        <v>0</v>
      </c>
      <c r="P491" s="118">
        <v>637.04</v>
      </c>
      <c r="Q491" s="120"/>
      <c r="R491" s="119"/>
    </row>
    <row r="492" spans="1:18" x14ac:dyDescent="0.25">
      <c r="A492" s="118" t="s">
        <v>436</v>
      </c>
      <c r="B492" s="118">
        <v>245.1267</v>
      </c>
      <c r="C492" s="118"/>
      <c r="D492" s="118">
        <v>245.1267</v>
      </c>
      <c r="E492" s="118">
        <v>155.80000000000001</v>
      </c>
      <c r="F492" s="118">
        <v>75.866699999999994</v>
      </c>
      <c r="G492" s="118">
        <v>19.9833</v>
      </c>
      <c r="H492" s="118">
        <v>19</v>
      </c>
      <c r="I492" s="118">
        <v>32.136099999999999</v>
      </c>
      <c r="J492" s="118"/>
      <c r="K492" s="118"/>
      <c r="L492" s="118">
        <v>5.8585000000000003</v>
      </c>
      <c r="M492" s="118"/>
      <c r="N492" s="118">
        <v>0</v>
      </c>
      <c r="O492" s="118">
        <v>0</v>
      </c>
      <c r="P492" s="118">
        <v>265.11</v>
      </c>
      <c r="Q492" s="120"/>
      <c r="R492" s="119"/>
    </row>
    <row r="493" spans="1:18" x14ac:dyDescent="0.25">
      <c r="A493" s="118" t="s">
        <v>437</v>
      </c>
      <c r="B493" s="118">
        <v>194.16050000000001</v>
      </c>
      <c r="C493" s="118"/>
      <c r="D493" s="118">
        <v>194.16050000000001</v>
      </c>
      <c r="E493" s="118">
        <v>117</v>
      </c>
      <c r="F493" s="118">
        <v>60.092700000000001</v>
      </c>
      <c r="G493" s="118">
        <v>14.226800000000001</v>
      </c>
      <c r="H493" s="118">
        <v>19</v>
      </c>
      <c r="I493" s="118">
        <v>25.4544</v>
      </c>
      <c r="J493" s="118"/>
      <c r="K493" s="118">
        <v>2</v>
      </c>
      <c r="L493" s="118">
        <v>4.6403999999999996</v>
      </c>
      <c r="M493" s="118"/>
      <c r="N493" s="118">
        <v>0</v>
      </c>
      <c r="O493" s="118">
        <v>0</v>
      </c>
      <c r="P493" s="118">
        <v>208.38730000000001</v>
      </c>
      <c r="Q493" s="120"/>
      <c r="R493" s="119"/>
    </row>
    <row r="494" spans="1:18" x14ac:dyDescent="0.25">
      <c r="A494" s="118" t="s">
        <v>438</v>
      </c>
      <c r="B494" s="118">
        <v>390.13650000000001</v>
      </c>
      <c r="C494" s="118">
        <v>8.0300999999999991</v>
      </c>
      <c r="D494" s="118">
        <v>398.16660000000002</v>
      </c>
      <c r="E494" s="118">
        <v>167</v>
      </c>
      <c r="F494" s="118">
        <v>123.23260000000001</v>
      </c>
      <c r="G494" s="118">
        <v>10.9419</v>
      </c>
      <c r="H494" s="118">
        <v>45</v>
      </c>
      <c r="I494" s="118">
        <v>52.199599999999997</v>
      </c>
      <c r="J494" s="118"/>
      <c r="K494" s="118"/>
      <c r="L494" s="118">
        <v>9.5161999999999995</v>
      </c>
      <c r="M494" s="118"/>
      <c r="N494" s="118">
        <v>0</v>
      </c>
      <c r="O494" s="118">
        <v>0</v>
      </c>
      <c r="P494" s="118">
        <v>409.10849999999999</v>
      </c>
      <c r="Q494" s="120"/>
      <c r="R494" s="119"/>
    </row>
    <row r="495" spans="1:18" x14ac:dyDescent="0.25">
      <c r="A495" s="118" t="s">
        <v>439</v>
      </c>
      <c r="B495" s="118">
        <v>673.11800000000005</v>
      </c>
      <c r="C495" s="118">
        <v>40.084800000000001</v>
      </c>
      <c r="D495" s="118">
        <v>713.20280000000002</v>
      </c>
      <c r="E495" s="118">
        <v>368.57</v>
      </c>
      <c r="F495" s="118">
        <v>220.7363</v>
      </c>
      <c r="G495" s="118">
        <v>36.958399999999997</v>
      </c>
      <c r="H495" s="118">
        <v>78</v>
      </c>
      <c r="I495" s="118">
        <v>93.500900000000001</v>
      </c>
      <c r="J495" s="118"/>
      <c r="K495" s="118"/>
      <c r="L495" s="118">
        <v>17.045500000000001</v>
      </c>
      <c r="M495" s="118"/>
      <c r="N495" s="118">
        <v>2.8418000000000001</v>
      </c>
      <c r="O495" s="118">
        <v>0</v>
      </c>
      <c r="P495" s="118">
        <v>753.00300000000004</v>
      </c>
      <c r="Q495" s="120"/>
      <c r="R495" s="119"/>
    </row>
    <row r="496" spans="1:18" x14ac:dyDescent="0.25">
      <c r="A496" s="118" t="s">
        <v>440</v>
      </c>
      <c r="B496" s="118">
        <v>542.64179999999999</v>
      </c>
      <c r="C496" s="118">
        <v>16.269500000000001</v>
      </c>
      <c r="D496" s="118">
        <v>558.91129999999998</v>
      </c>
      <c r="E496" s="118">
        <v>273</v>
      </c>
      <c r="F496" s="118">
        <v>172.983</v>
      </c>
      <c r="G496" s="118">
        <v>25.004200000000001</v>
      </c>
      <c r="H496" s="118">
        <v>74</v>
      </c>
      <c r="I496" s="118">
        <v>73.273300000000006</v>
      </c>
      <c r="J496" s="118">
        <v>0.54500000000000004</v>
      </c>
      <c r="K496" s="118"/>
      <c r="L496" s="118">
        <v>13.358000000000001</v>
      </c>
      <c r="M496" s="118"/>
      <c r="N496" s="118">
        <v>7.6062000000000003</v>
      </c>
      <c r="O496" s="118">
        <v>0</v>
      </c>
      <c r="P496" s="118">
        <v>592.06669999999997</v>
      </c>
      <c r="Q496" s="120"/>
      <c r="R496" s="119"/>
    </row>
    <row r="497" spans="1:18" x14ac:dyDescent="0.25">
      <c r="A497" s="118" t="s">
        <v>441</v>
      </c>
      <c r="B497" s="118">
        <v>1837.0128999999999</v>
      </c>
      <c r="C497" s="118">
        <v>48.4499</v>
      </c>
      <c r="D497" s="118">
        <v>1885.4628</v>
      </c>
      <c r="E497" s="118">
        <v>872.91</v>
      </c>
      <c r="F497" s="118">
        <v>583.55070000000001</v>
      </c>
      <c r="G497" s="118">
        <v>72.339799999999997</v>
      </c>
      <c r="H497" s="118">
        <v>302</v>
      </c>
      <c r="I497" s="118">
        <v>247.1842</v>
      </c>
      <c r="J497" s="118">
        <v>41.111899999999999</v>
      </c>
      <c r="K497" s="118">
        <v>8</v>
      </c>
      <c r="L497" s="118">
        <v>45.062600000000003</v>
      </c>
      <c r="M497" s="118"/>
      <c r="N497" s="118">
        <v>36.262700000000002</v>
      </c>
      <c r="O497" s="118">
        <v>0</v>
      </c>
      <c r="P497" s="118">
        <v>2035.1772000000001</v>
      </c>
      <c r="Q497" s="120"/>
      <c r="R497" s="119"/>
    </row>
    <row r="498" spans="1:18" x14ac:dyDescent="0.25">
      <c r="A498" s="118" t="s">
        <v>442</v>
      </c>
      <c r="B498" s="118">
        <v>447.15710000000001</v>
      </c>
      <c r="C498" s="118">
        <v>14.414899999999999</v>
      </c>
      <c r="D498" s="118">
        <v>461.572</v>
      </c>
      <c r="E498" s="118">
        <v>285</v>
      </c>
      <c r="F498" s="118">
        <v>142.85650000000001</v>
      </c>
      <c r="G498" s="118">
        <v>35.535899999999998</v>
      </c>
      <c r="H498" s="118">
        <v>59</v>
      </c>
      <c r="I498" s="118">
        <v>60.512099999999997</v>
      </c>
      <c r="J498" s="118"/>
      <c r="K498" s="118"/>
      <c r="L498" s="118">
        <v>11.031599999999999</v>
      </c>
      <c r="M498" s="118"/>
      <c r="N498" s="118">
        <v>0</v>
      </c>
      <c r="O498" s="118">
        <v>0</v>
      </c>
      <c r="P498" s="118">
        <v>497.10789999999997</v>
      </c>
      <c r="Q498" s="120"/>
      <c r="R498" s="119"/>
    </row>
    <row r="499" spans="1:18" x14ac:dyDescent="0.25">
      <c r="A499" s="118" t="s">
        <v>443</v>
      </c>
      <c r="B499" s="118">
        <v>175.11410000000001</v>
      </c>
      <c r="C499" s="118"/>
      <c r="D499" s="118">
        <v>175.11410000000001</v>
      </c>
      <c r="E499" s="118">
        <v>113</v>
      </c>
      <c r="F499" s="118">
        <v>54.197800000000001</v>
      </c>
      <c r="G499" s="118">
        <v>14.7005</v>
      </c>
      <c r="H499" s="118">
        <v>31</v>
      </c>
      <c r="I499" s="118">
        <v>22.9575</v>
      </c>
      <c r="J499" s="118">
        <v>6.0319000000000003</v>
      </c>
      <c r="K499" s="118"/>
      <c r="L499" s="118">
        <v>4.1852</v>
      </c>
      <c r="M499" s="118"/>
      <c r="N499" s="118">
        <v>0</v>
      </c>
      <c r="O499" s="118">
        <v>0</v>
      </c>
      <c r="P499" s="118">
        <v>195.84649999999999</v>
      </c>
      <c r="Q499" s="120"/>
      <c r="R499" s="119"/>
    </row>
    <row r="500" spans="1:18" x14ac:dyDescent="0.25">
      <c r="A500" s="118" t="s">
        <v>444</v>
      </c>
      <c r="B500" s="118">
        <v>361.42009999999999</v>
      </c>
      <c r="C500" s="118">
        <v>21.089700000000001</v>
      </c>
      <c r="D500" s="118">
        <v>382.50979999999998</v>
      </c>
      <c r="E500" s="118">
        <v>217.5</v>
      </c>
      <c r="F500" s="118">
        <v>118.38679999999999</v>
      </c>
      <c r="G500" s="118">
        <v>24.778300000000002</v>
      </c>
      <c r="H500" s="118">
        <v>84</v>
      </c>
      <c r="I500" s="118">
        <v>50.146999999999998</v>
      </c>
      <c r="J500" s="118">
        <v>25.389700000000001</v>
      </c>
      <c r="K500" s="118">
        <v>1</v>
      </c>
      <c r="L500" s="118">
        <v>9.1419999999999995</v>
      </c>
      <c r="M500" s="118"/>
      <c r="N500" s="118">
        <v>0</v>
      </c>
      <c r="O500" s="118">
        <v>0</v>
      </c>
      <c r="P500" s="118">
        <v>432.67779999999999</v>
      </c>
      <c r="Q500" s="120"/>
      <c r="R500" s="119"/>
    </row>
    <row r="501" spans="1:18" x14ac:dyDescent="0.25">
      <c r="A501" s="118" t="s">
        <v>445</v>
      </c>
      <c r="B501" s="118">
        <v>505.83260000000001</v>
      </c>
      <c r="C501" s="118">
        <v>23.165199999999999</v>
      </c>
      <c r="D501" s="118">
        <v>528.99779999999998</v>
      </c>
      <c r="E501" s="118">
        <v>289</v>
      </c>
      <c r="F501" s="118">
        <v>163.72479999999999</v>
      </c>
      <c r="G501" s="118">
        <v>31.3188</v>
      </c>
      <c r="H501" s="118">
        <v>65</v>
      </c>
      <c r="I501" s="118">
        <v>69.351600000000005</v>
      </c>
      <c r="J501" s="118"/>
      <c r="K501" s="118"/>
      <c r="L501" s="118">
        <v>12.643000000000001</v>
      </c>
      <c r="M501" s="118"/>
      <c r="N501" s="118">
        <v>0</v>
      </c>
      <c r="O501" s="118">
        <v>0</v>
      </c>
      <c r="P501" s="118">
        <v>560.31659999999999</v>
      </c>
      <c r="Q501" s="120"/>
      <c r="R501" s="119"/>
    </row>
    <row r="502" spans="1:18" x14ac:dyDescent="0.25">
      <c r="A502" s="118" t="s">
        <v>446</v>
      </c>
      <c r="B502" s="118">
        <v>1542.6085</v>
      </c>
      <c r="C502" s="118">
        <v>60.507899999999999</v>
      </c>
      <c r="D502" s="118">
        <v>1603.1164000000001</v>
      </c>
      <c r="E502" s="118">
        <v>902.09</v>
      </c>
      <c r="F502" s="118">
        <v>496.16449999999998</v>
      </c>
      <c r="G502" s="118">
        <v>101.48139999999999</v>
      </c>
      <c r="H502" s="118">
        <v>265</v>
      </c>
      <c r="I502" s="118">
        <v>210.1686</v>
      </c>
      <c r="J502" s="118">
        <v>41.123600000000003</v>
      </c>
      <c r="K502" s="118">
        <v>18</v>
      </c>
      <c r="L502" s="118">
        <v>38.314500000000002</v>
      </c>
      <c r="M502" s="118"/>
      <c r="N502" s="118">
        <v>0</v>
      </c>
      <c r="O502" s="118">
        <v>0</v>
      </c>
      <c r="P502" s="118">
        <v>1745.7213999999999</v>
      </c>
      <c r="Q502" s="120"/>
      <c r="R502" s="119"/>
    </row>
    <row r="503" spans="1:18" x14ac:dyDescent="0.25">
      <c r="A503" s="118" t="s">
        <v>447</v>
      </c>
      <c r="B503" s="118">
        <v>437.94959999999998</v>
      </c>
      <c r="C503" s="118">
        <v>23.454899999999999</v>
      </c>
      <c r="D503" s="118">
        <v>461.40449999999998</v>
      </c>
      <c r="E503" s="118">
        <v>199</v>
      </c>
      <c r="F503" s="118">
        <v>142.8047</v>
      </c>
      <c r="G503" s="118">
        <v>14.0488</v>
      </c>
      <c r="H503" s="118">
        <v>99</v>
      </c>
      <c r="I503" s="118">
        <v>60.490099999999998</v>
      </c>
      <c r="J503" s="118">
        <v>28.882400000000001</v>
      </c>
      <c r="K503" s="118">
        <v>1</v>
      </c>
      <c r="L503" s="118">
        <v>11.0276</v>
      </c>
      <c r="M503" s="118"/>
      <c r="N503" s="118">
        <v>0</v>
      </c>
      <c r="O503" s="118">
        <v>0</v>
      </c>
      <c r="P503" s="118">
        <v>504.33569999999997</v>
      </c>
      <c r="Q503" s="120"/>
      <c r="R503" s="119"/>
    </row>
    <row r="504" spans="1:18" x14ac:dyDescent="0.25">
      <c r="A504" s="118" t="s">
        <v>448</v>
      </c>
      <c r="B504" s="118">
        <v>234.92160000000001</v>
      </c>
      <c r="C504" s="118"/>
      <c r="D504" s="118">
        <v>234.92160000000001</v>
      </c>
      <c r="E504" s="118">
        <v>139.35</v>
      </c>
      <c r="F504" s="118">
        <v>72.708200000000005</v>
      </c>
      <c r="G504" s="118">
        <v>16.660399999999999</v>
      </c>
      <c r="H504" s="118">
        <v>22</v>
      </c>
      <c r="I504" s="118">
        <v>30.798200000000001</v>
      </c>
      <c r="J504" s="118"/>
      <c r="K504" s="118">
        <v>1</v>
      </c>
      <c r="L504" s="118">
        <v>5.6146000000000003</v>
      </c>
      <c r="M504" s="118"/>
      <c r="N504" s="118">
        <v>0</v>
      </c>
      <c r="O504" s="118">
        <v>0</v>
      </c>
      <c r="P504" s="118">
        <v>251.58199999999999</v>
      </c>
      <c r="Q504" s="120"/>
      <c r="R504" s="119"/>
    </row>
    <row r="505" spans="1:18" x14ac:dyDescent="0.25">
      <c r="A505" s="118" t="s">
        <v>449</v>
      </c>
      <c r="B505" s="118">
        <v>587.43769999999995</v>
      </c>
      <c r="C505" s="118">
        <v>29.5107</v>
      </c>
      <c r="D505" s="118">
        <v>616.94839999999999</v>
      </c>
      <c r="E505" s="118">
        <v>386</v>
      </c>
      <c r="F505" s="118">
        <v>190.94550000000001</v>
      </c>
      <c r="G505" s="118">
        <v>48.763599999999997</v>
      </c>
      <c r="H505" s="118">
        <v>49</v>
      </c>
      <c r="I505" s="118">
        <v>80.881900000000002</v>
      </c>
      <c r="J505" s="118"/>
      <c r="K505" s="118">
        <v>181</v>
      </c>
      <c r="L505" s="118">
        <v>14.745100000000001</v>
      </c>
      <c r="M505" s="118">
        <v>99.753</v>
      </c>
      <c r="N505" s="118">
        <v>0</v>
      </c>
      <c r="O505" s="118">
        <v>0</v>
      </c>
      <c r="P505" s="118">
        <v>765.46500000000003</v>
      </c>
      <c r="Q505" s="120"/>
      <c r="R505" s="119"/>
    </row>
    <row r="506" spans="1:18" x14ac:dyDescent="0.25">
      <c r="A506" s="118" t="s">
        <v>450</v>
      </c>
      <c r="B506" s="118">
        <v>74.151799999999994</v>
      </c>
      <c r="C506" s="118"/>
      <c r="D506" s="118">
        <v>74.151799999999994</v>
      </c>
      <c r="E506" s="118">
        <v>48</v>
      </c>
      <c r="F506" s="118">
        <v>22.95</v>
      </c>
      <c r="G506" s="118">
        <v>6.2625000000000002</v>
      </c>
      <c r="H506" s="118">
        <v>13</v>
      </c>
      <c r="I506" s="118">
        <v>9.7212999999999994</v>
      </c>
      <c r="J506" s="118">
        <v>2.4590000000000001</v>
      </c>
      <c r="K506" s="118"/>
      <c r="L506" s="118">
        <v>1.7722</v>
      </c>
      <c r="M506" s="118"/>
      <c r="N506" s="118">
        <v>0</v>
      </c>
      <c r="O506" s="118">
        <v>0</v>
      </c>
      <c r="P506" s="118">
        <v>82.8733</v>
      </c>
      <c r="Q506" s="120"/>
      <c r="R506" s="119"/>
    </row>
    <row r="507" spans="1:18" x14ac:dyDescent="0.25">
      <c r="A507" s="118" t="s">
        <v>451</v>
      </c>
      <c r="B507" s="118">
        <v>151.09960000000001</v>
      </c>
      <c r="C507" s="118"/>
      <c r="D507" s="118">
        <v>151.09960000000001</v>
      </c>
      <c r="E507" s="118">
        <v>94</v>
      </c>
      <c r="F507" s="118">
        <v>46.765300000000003</v>
      </c>
      <c r="G507" s="118">
        <v>11.8087</v>
      </c>
      <c r="H507" s="118">
        <v>36</v>
      </c>
      <c r="I507" s="118">
        <v>19.809200000000001</v>
      </c>
      <c r="J507" s="118">
        <v>12.1431</v>
      </c>
      <c r="K507" s="118"/>
      <c r="L507" s="118">
        <v>3.6113</v>
      </c>
      <c r="M507" s="118"/>
      <c r="N507" s="118">
        <v>3.0832999999999999</v>
      </c>
      <c r="O507" s="118">
        <v>0</v>
      </c>
      <c r="P507" s="118">
        <v>178.13470000000001</v>
      </c>
      <c r="Q507" s="120"/>
      <c r="R507" s="119"/>
    </row>
    <row r="508" spans="1:18" x14ac:dyDescent="0.25">
      <c r="A508" s="118" t="s">
        <v>562</v>
      </c>
      <c r="B508" s="118">
        <v>184.12540000000001</v>
      </c>
      <c r="C508" s="118">
        <v>5.1177999999999999</v>
      </c>
      <c r="D508" s="118">
        <v>132.66130000000001</v>
      </c>
      <c r="E508" s="118">
        <v>130</v>
      </c>
      <c r="F508" s="118">
        <v>58.570799999999998</v>
      </c>
      <c r="G508" s="118">
        <v>17.857299999999999</v>
      </c>
      <c r="H508" s="118">
        <v>21</v>
      </c>
      <c r="I508" s="118">
        <v>17.3919</v>
      </c>
      <c r="J508" s="118">
        <v>2.7061000000000002</v>
      </c>
      <c r="K508" s="118"/>
      <c r="L508" s="118">
        <v>3.1705999999999999</v>
      </c>
      <c r="M508" s="118"/>
      <c r="N508" s="118">
        <v>0</v>
      </c>
      <c r="O508" s="118">
        <v>0</v>
      </c>
      <c r="P508" s="118">
        <v>209.8066</v>
      </c>
      <c r="Q508" s="120"/>
      <c r="R508" s="119"/>
    </row>
    <row r="509" spans="1:18" x14ac:dyDescent="0.25">
      <c r="A509" s="118" t="s">
        <v>452</v>
      </c>
      <c r="B509" s="120">
        <v>1009.3917</v>
      </c>
      <c r="C509" s="118">
        <v>48.014899999999997</v>
      </c>
      <c r="D509" s="120">
        <v>1057.4066</v>
      </c>
      <c r="E509" s="118">
        <v>661</v>
      </c>
      <c r="F509" s="118">
        <v>327.26729999999998</v>
      </c>
      <c r="G509" s="118">
        <v>83.433199999999999</v>
      </c>
      <c r="H509" s="118">
        <v>228</v>
      </c>
      <c r="I509" s="118">
        <v>138.626</v>
      </c>
      <c r="J509" s="118">
        <v>67.030500000000004</v>
      </c>
      <c r="K509" s="118">
        <v>3</v>
      </c>
      <c r="L509" s="118">
        <v>25.271999999999998</v>
      </c>
      <c r="M509" s="118"/>
      <c r="N509" s="118">
        <v>20.647500000000001</v>
      </c>
      <c r="O509" s="118">
        <v>0</v>
      </c>
      <c r="P509" s="120">
        <v>1228.5178000000001</v>
      </c>
      <c r="Q509" s="120"/>
      <c r="R509" s="119"/>
    </row>
    <row r="510" spans="1:18" x14ac:dyDescent="0.25">
      <c r="A510" s="118" t="s">
        <v>453</v>
      </c>
      <c r="B510" s="118">
        <v>3887.1327999999999</v>
      </c>
      <c r="C510" s="118">
        <v>87.406199999999998</v>
      </c>
      <c r="D510" s="118">
        <v>3974.5390000000002</v>
      </c>
      <c r="E510" s="118">
        <v>2186.48</v>
      </c>
      <c r="F510" s="118">
        <v>1230.1197999999999</v>
      </c>
      <c r="G510" s="118">
        <v>239.09</v>
      </c>
      <c r="H510" s="118">
        <v>600</v>
      </c>
      <c r="I510" s="118">
        <v>521.06209999999999</v>
      </c>
      <c r="J510" s="118">
        <v>59.203499999999998</v>
      </c>
      <c r="K510" s="118">
        <v>336</v>
      </c>
      <c r="L510" s="118">
        <v>94.991500000000002</v>
      </c>
      <c r="M510" s="118">
        <v>144.60509999999999</v>
      </c>
      <c r="N510" s="118">
        <v>83.774100000000004</v>
      </c>
      <c r="O510" s="118">
        <v>0</v>
      </c>
      <c r="P510" s="118">
        <v>4501.2116999999998</v>
      </c>
      <c r="Q510" s="120"/>
      <c r="R510" s="119"/>
    </row>
    <row r="511" spans="1:18" x14ac:dyDescent="0.25">
      <c r="A511" s="118" t="s">
        <v>454</v>
      </c>
      <c r="B511" s="118">
        <v>1145.0379</v>
      </c>
      <c r="C511" s="118">
        <v>41.127800000000001</v>
      </c>
      <c r="D511" s="118">
        <v>1186.1657</v>
      </c>
      <c r="E511" s="118">
        <v>707</v>
      </c>
      <c r="F511" s="118">
        <v>367.11829999999998</v>
      </c>
      <c r="G511" s="118">
        <v>84.970399999999998</v>
      </c>
      <c r="H511" s="118">
        <v>149</v>
      </c>
      <c r="I511" s="118">
        <v>155.50630000000001</v>
      </c>
      <c r="J511" s="118"/>
      <c r="K511" s="118">
        <v>74</v>
      </c>
      <c r="L511" s="118">
        <v>28.349399999999999</v>
      </c>
      <c r="M511" s="118">
        <v>27.3904</v>
      </c>
      <c r="N511" s="118">
        <v>15.8627</v>
      </c>
      <c r="O511" s="118">
        <v>0</v>
      </c>
      <c r="P511" s="118">
        <v>1314.3892000000001</v>
      </c>
      <c r="Q511" s="120"/>
      <c r="R511" s="119"/>
    </row>
    <row r="512" spans="1:18" x14ac:dyDescent="0.25">
      <c r="A512" s="118" t="s">
        <v>563</v>
      </c>
      <c r="B512" s="118">
        <v>298.68430000000001</v>
      </c>
      <c r="C512" s="118">
        <v>9.3154000000000003</v>
      </c>
      <c r="D512" s="118">
        <v>216.9144</v>
      </c>
      <c r="E512" s="118">
        <v>189.88</v>
      </c>
      <c r="F512" s="118">
        <v>95.325900000000004</v>
      </c>
      <c r="G512" s="118">
        <v>23.638500000000001</v>
      </c>
      <c r="H512" s="118">
        <v>50</v>
      </c>
      <c r="I512" s="118">
        <v>28.4375</v>
      </c>
      <c r="J512" s="118">
        <v>16.171900000000001</v>
      </c>
      <c r="K512" s="118">
        <v>4</v>
      </c>
      <c r="L512" s="118">
        <v>5.1843000000000004</v>
      </c>
      <c r="M512" s="118"/>
      <c r="N512" s="118">
        <v>0</v>
      </c>
      <c r="O512" s="118">
        <v>0</v>
      </c>
      <c r="P512" s="118">
        <v>347.81009999999998</v>
      </c>
      <c r="Q512" s="120"/>
      <c r="R512" s="119"/>
    </row>
    <row r="513" spans="1:18" x14ac:dyDescent="0.25">
      <c r="A513" s="118" t="s">
        <v>564</v>
      </c>
      <c r="B513" s="118">
        <v>63.1646</v>
      </c>
      <c r="C513" s="118"/>
      <c r="D513" s="118">
        <v>44.834099999999999</v>
      </c>
      <c r="E513" s="118">
        <v>47</v>
      </c>
      <c r="F513" s="118">
        <v>19.549399999999999</v>
      </c>
      <c r="G513" s="118">
        <v>6.8625999999999996</v>
      </c>
      <c r="H513" s="118">
        <v>9</v>
      </c>
      <c r="I513" s="118">
        <v>5.8777999999999997</v>
      </c>
      <c r="J513" s="118">
        <v>2.3416999999999999</v>
      </c>
      <c r="K513" s="118"/>
      <c r="L513" s="118">
        <v>1.0714999999999999</v>
      </c>
      <c r="M513" s="118"/>
      <c r="N513" s="118">
        <v>0</v>
      </c>
      <c r="O513" s="118">
        <v>0</v>
      </c>
      <c r="P513" s="118">
        <v>72.368899999999996</v>
      </c>
      <c r="Q513" s="120"/>
      <c r="R513" s="119"/>
    </row>
    <row r="514" spans="1:18" x14ac:dyDescent="0.25">
      <c r="A514" s="118" t="s">
        <v>565</v>
      </c>
      <c r="B514" s="118">
        <v>115.4066</v>
      </c>
      <c r="C514" s="118">
        <v>4.2011000000000003</v>
      </c>
      <c r="D514" s="118">
        <v>91.899299999999997</v>
      </c>
      <c r="E514" s="118">
        <v>85.98</v>
      </c>
      <c r="F514" s="118">
        <v>37.018599999999999</v>
      </c>
      <c r="G514" s="118">
        <v>12.240399999999999</v>
      </c>
      <c r="H514" s="118">
        <v>16</v>
      </c>
      <c r="I514" s="118">
        <v>12.048</v>
      </c>
      <c r="J514" s="118">
        <v>2.964</v>
      </c>
      <c r="K514" s="118"/>
      <c r="L514" s="118">
        <v>2.1964000000000001</v>
      </c>
      <c r="M514" s="118"/>
      <c r="N514" s="118">
        <v>0</v>
      </c>
      <c r="O514" s="118">
        <v>0</v>
      </c>
      <c r="P514" s="118">
        <v>134.81209999999999</v>
      </c>
      <c r="Q514" s="120"/>
      <c r="R514" s="119"/>
    </row>
    <row r="515" spans="1:18" x14ac:dyDescent="0.25">
      <c r="A515" s="118" t="s">
        <v>455</v>
      </c>
      <c r="B515" s="118">
        <v>818.44560000000001</v>
      </c>
      <c r="C515" s="118">
        <v>18.506</v>
      </c>
      <c r="D515" s="118">
        <v>836.95159999999998</v>
      </c>
      <c r="E515" s="118">
        <v>428.16</v>
      </c>
      <c r="F515" s="118">
        <v>259.03649999999999</v>
      </c>
      <c r="G515" s="118">
        <v>42.280900000000003</v>
      </c>
      <c r="H515" s="118">
        <v>140</v>
      </c>
      <c r="I515" s="118">
        <v>109.7244</v>
      </c>
      <c r="J515" s="118">
        <v>22.706700000000001</v>
      </c>
      <c r="K515" s="118">
        <v>5</v>
      </c>
      <c r="L515" s="118">
        <v>20.0031</v>
      </c>
      <c r="M515" s="118"/>
      <c r="N515" s="118">
        <v>3.1453000000000002</v>
      </c>
      <c r="O515" s="118">
        <v>0</v>
      </c>
      <c r="P515" s="118">
        <v>905.08450000000005</v>
      </c>
      <c r="Q515" s="120"/>
      <c r="R515" s="119"/>
    </row>
    <row r="516" spans="1:18" x14ac:dyDescent="0.25">
      <c r="A516" s="118" t="s">
        <v>456</v>
      </c>
      <c r="B516" s="118">
        <v>385.23099999999999</v>
      </c>
      <c r="C516" s="118">
        <v>6.7415000000000003</v>
      </c>
      <c r="D516" s="118">
        <v>391.97250000000003</v>
      </c>
      <c r="E516" s="118">
        <v>183</v>
      </c>
      <c r="F516" s="118">
        <v>121.3155</v>
      </c>
      <c r="G516" s="118">
        <v>15.421099999999999</v>
      </c>
      <c r="H516" s="118">
        <v>62</v>
      </c>
      <c r="I516" s="118">
        <v>51.387599999999999</v>
      </c>
      <c r="J516" s="118">
        <v>7.9592999999999998</v>
      </c>
      <c r="K516" s="118"/>
      <c r="L516" s="118">
        <v>9.3681000000000001</v>
      </c>
      <c r="M516" s="118"/>
      <c r="N516" s="118">
        <v>0</v>
      </c>
      <c r="O516" s="118">
        <v>0</v>
      </c>
      <c r="P516" s="118">
        <v>415.35289999999998</v>
      </c>
      <c r="Q516" s="120"/>
      <c r="R516" s="119"/>
    </row>
    <row r="517" spans="1:18" x14ac:dyDescent="0.25">
      <c r="A517" s="118" t="s">
        <v>457</v>
      </c>
      <c r="B517" s="118">
        <v>712.0059</v>
      </c>
      <c r="C517" s="118">
        <v>10.6496</v>
      </c>
      <c r="D517" s="118">
        <v>722.65549999999996</v>
      </c>
      <c r="E517" s="118">
        <v>475.17</v>
      </c>
      <c r="F517" s="118">
        <v>223.6619</v>
      </c>
      <c r="G517" s="118">
        <v>62.877000000000002</v>
      </c>
      <c r="H517" s="118">
        <v>96</v>
      </c>
      <c r="I517" s="118">
        <v>94.740099999999998</v>
      </c>
      <c r="J517" s="118">
        <v>0.94489999999999996</v>
      </c>
      <c r="K517" s="118"/>
      <c r="L517" s="118">
        <v>17.2715</v>
      </c>
      <c r="M517" s="118"/>
      <c r="N517" s="118">
        <v>0</v>
      </c>
      <c r="O517" s="118">
        <v>0</v>
      </c>
      <c r="P517" s="118">
        <v>786.47739999999999</v>
      </c>
      <c r="Q517" s="120"/>
      <c r="R517" s="119"/>
    </row>
    <row r="518" spans="1:18" x14ac:dyDescent="0.25">
      <c r="A518" s="118" t="s">
        <v>458</v>
      </c>
      <c r="B518" s="118">
        <v>666.37130000000002</v>
      </c>
      <c r="C518" s="118">
        <v>21.364999999999998</v>
      </c>
      <c r="D518" s="118">
        <v>687.73630000000003</v>
      </c>
      <c r="E518" s="118">
        <v>477.58</v>
      </c>
      <c r="F518" s="118">
        <v>212.8544</v>
      </c>
      <c r="G518" s="118">
        <v>66.181399999999996</v>
      </c>
      <c r="H518" s="118">
        <v>132</v>
      </c>
      <c r="I518" s="118">
        <v>90.162199999999999</v>
      </c>
      <c r="J518" s="118">
        <v>31.378299999999999</v>
      </c>
      <c r="K518" s="118"/>
      <c r="L518" s="118">
        <v>16.436900000000001</v>
      </c>
      <c r="M518" s="118"/>
      <c r="N518" s="118">
        <v>2.0699000000000001</v>
      </c>
      <c r="O518" s="118">
        <v>0</v>
      </c>
      <c r="P518" s="118">
        <v>787.36590000000001</v>
      </c>
      <c r="Q518" s="120"/>
      <c r="R518" s="119"/>
    </row>
    <row r="519" spans="1:18" x14ac:dyDescent="0.25">
      <c r="A519" s="118" t="s">
        <v>459</v>
      </c>
      <c r="B519" s="118">
        <v>455.89409999999998</v>
      </c>
      <c r="C519" s="118">
        <v>25.110399999999998</v>
      </c>
      <c r="D519" s="118">
        <v>481.00450000000001</v>
      </c>
      <c r="E519" s="118">
        <v>208.4</v>
      </c>
      <c r="F519" s="118">
        <v>148.87090000000001</v>
      </c>
      <c r="G519" s="118">
        <v>14.882300000000001</v>
      </c>
      <c r="H519" s="118">
        <v>72</v>
      </c>
      <c r="I519" s="118">
        <v>63.059699999999999</v>
      </c>
      <c r="J519" s="118">
        <v>6.7051999999999996</v>
      </c>
      <c r="K519" s="118"/>
      <c r="L519" s="118">
        <v>11.496</v>
      </c>
      <c r="M519" s="118"/>
      <c r="N519" s="118">
        <v>0</v>
      </c>
      <c r="O519" s="118">
        <v>0</v>
      </c>
      <c r="P519" s="118">
        <v>502.59199999999998</v>
      </c>
      <c r="Q519" s="120"/>
      <c r="R519" s="119"/>
    </row>
    <row r="520" spans="1:18" x14ac:dyDescent="0.25">
      <c r="A520" s="118" t="s">
        <v>566</v>
      </c>
      <c r="B520" s="118">
        <v>155.46530000000001</v>
      </c>
      <c r="C520" s="118"/>
      <c r="D520" s="118">
        <v>115.0461</v>
      </c>
      <c r="E520" s="118">
        <v>126.14</v>
      </c>
      <c r="F520" s="118">
        <v>48.116500000000002</v>
      </c>
      <c r="G520" s="118">
        <v>19.5059</v>
      </c>
      <c r="H520" s="118">
        <v>36</v>
      </c>
      <c r="I520" s="118">
        <v>15.0825</v>
      </c>
      <c r="J520" s="118">
        <v>15.6881</v>
      </c>
      <c r="K520" s="118"/>
      <c r="L520" s="118">
        <v>2.7496</v>
      </c>
      <c r="M520" s="118"/>
      <c r="N520" s="118">
        <v>0</v>
      </c>
      <c r="O520" s="118">
        <v>0</v>
      </c>
      <c r="P520" s="118">
        <v>190.6593</v>
      </c>
      <c r="Q520" s="120"/>
      <c r="R520" s="119"/>
    </row>
    <row r="521" spans="1:18" x14ac:dyDescent="0.25">
      <c r="A521" s="118" t="s">
        <v>460</v>
      </c>
      <c r="B521" s="118">
        <v>2113.1131999999998</v>
      </c>
      <c r="C521" s="118">
        <v>50.238599999999998</v>
      </c>
      <c r="D521" s="118">
        <v>2163.3517999999999</v>
      </c>
      <c r="E521" s="118">
        <v>1155.9000000000001</v>
      </c>
      <c r="F521" s="118">
        <v>669.55740000000003</v>
      </c>
      <c r="G521" s="118">
        <v>121.5857</v>
      </c>
      <c r="H521" s="118">
        <v>329</v>
      </c>
      <c r="I521" s="118">
        <v>283.61540000000002</v>
      </c>
      <c r="J521" s="118">
        <v>34.038400000000003</v>
      </c>
      <c r="K521" s="118">
        <v>8</v>
      </c>
      <c r="L521" s="118">
        <v>51.704099999999997</v>
      </c>
      <c r="M521" s="118"/>
      <c r="N521" s="118">
        <v>0</v>
      </c>
      <c r="O521" s="118">
        <v>0</v>
      </c>
      <c r="P521" s="118">
        <v>2318.9758999999999</v>
      </c>
      <c r="Q521" s="120"/>
      <c r="R521" s="119"/>
    </row>
    <row r="522" spans="1:18" x14ac:dyDescent="0.25">
      <c r="A522" s="118" t="s">
        <v>461</v>
      </c>
      <c r="B522" s="118">
        <v>153.916</v>
      </c>
      <c r="C522" s="118"/>
      <c r="D522" s="118">
        <v>153.916</v>
      </c>
      <c r="E522" s="118">
        <v>92</v>
      </c>
      <c r="F522" s="118">
        <v>47.637</v>
      </c>
      <c r="G522" s="118">
        <v>11.0907</v>
      </c>
      <c r="H522" s="118">
        <v>30</v>
      </c>
      <c r="I522" s="118">
        <v>20.1784</v>
      </c>
      <c r="J522" s="118">
        <v>7.3662000000000001</v>
      </c>
      <c r="K522" s="118">
        <v>2</v>
      </c>
      <c r="L522" s="118">
        <v>3.6785999999999999</v>
      </c>
      <c r="M522" s="118"/>
      <c r="N522" s="118">
        <v>0</v>
      </c>
      <c r="O522" s="118">
        <v>0</v>
      </c>
      <c r="P522" s="118">
        <v>172.37289999999999</v>
      </c>
      <c r="Q522" s="120"/>
      <c r="R522" s="119"/>
    </row>
    <row r="523" spans="1:18" x14ac:dyDescent="0.25">
      <c r="A523" s="118" t="s">
        <v>462</v>
      </c>
      <c r="B523" s="118">
        <v>161.1602</v>
      </c>
      <c r="C523" s="118">
        <v>4.7138</v>
      </c>
      <c r="D523" s="118">
        <v>165.874</v>
      </c>
      <c r="E523" s="118">
        <v>112</v>
      </c>
      <c r="F523" s="118">
        <v>51.338000000000001</v>
      </c>
      <c r="G523" s="118">
        <v>15.1655</v>
      </c>
      <c r="H523" s="118">
        <v>29</v>
      </c>
      <c r="I523" s="118">
        <v>21.746099999999998</v>
      </c>
      <c r="J523" s="118">
        <v>5.4404000000000003</v>
      </c>
      <c r="K523" s="118">
        <v>1</v>
      </c>
      <c r="L523" s="118">
        <v>3.9643999999999999</v>
      </c>
      <c r="M523" s="118"/>
      <c r="N523" s="118">
        <v>2.8691</v>
      </c>
      <c r="O523" s="118">
        <v>0</v>
      </c>
      <c r="P523" s="118">
        <v>189.34899999999999</v>
      </c>
      <c r="Q523" s="120"/>
      <c r="R523" s="119"/>
    </row>
    <row r="524" spans="1:18" x14ac:dyDescent="0.25">
      <c r="A524" s="118" t="s">
        <v>463</v>
      </c>
      <c r="B524" s="118">
        <v>176.52330000000001</v>
      </c>
      <c r="C524" s="118"/>
      <c r="D524" s="118">
        <v>176.52330000000001</v>
      </c>
      <c r="E524" s="118">
        <v>138</v>
      </c>
      <c r="F524" s="118">
        <v>54.634</v>
      </c>
      <c r="G524" s="118">
        <v>20.8415</v>
      </c>
      <c r="H524" s="118">
        <v>22</v>
      </c>
      <c r="I524" s="118">
        <v>23.142199999999999</v>
      </c>
      <c r="J524" s="118"/>
      <c r="K524" s="118"/>
      <c r="L524" s="118">
        <v>4.2188999999999997</v>
      </c>
      <c r="M524" s="118"/>
      <c r="N524" s="118">
        <v>0</v>
      </c>
      <c r="O524" s="118">
        <v>0</v>
      </c>
      <c r="P524" s="118">
        <v>197.3648</v>
      </c>
      <c r="Q524" s="120"/>
      <c r="R524" s="119"/>
    </row>
    <row r="525" spans="1:18" x14ac:dyDescent="0.25">
      <c r="A525" s="118" t="s">
        <v>464</v>
      </c>
      <c r="B525" s="118">
        <v>1578.8861999999999</v>
      </c>
      <c r="C525" s="118">
        <v>66.301699999999997</v>
      </c>
      <c r="D525" s="118">
        <v>1645.1878999999999</v>
      </c>
      <c r="E525" s="118">
        <v>706</v>
      </c>
      <c r="F525" s="118">
        <v>509.1857</v>
      </c>
      <c r="G525" s="118">
        <v>49.203600000000002</v>
      </c>
      <c r="H525" s="118">
        <v>266</v>
      </c>
      <c r="I525" s="118">
        <v>215.6841</v>
      </c>
      <c r="J525" s="118">
        <v>37.736899999999999</v>
      </c>
      <c r="K525" s="118">
        <v>104</v>
      </c>
      <c r="L525" s="118">
        <v>39.32</v>
      </c>
      <c r="M525" s="118">
        <v>38.808</v>
      </c>
      <c r="N525" s="118">
        <v>0</v>
      </c>
      <c r="O525" s="118">
        <v>0</v>
      </c>
      <c r="P525" s="118">
        <v>1770.9364</v>
      </c>
      <c r="Q525" s="120"/>
      <c r="R525" s="119"/>
    </row>
    <row r="526" spans="1:18" x14ac:dyDescent="0.25">
      <c r="A526" s="118" t="s">
        <v>465</v>
      </c>
      <c r="B526" s="118">
        <v>2660.1167999999998</v>
      </c>
      <c r="C526" s="118">
        <v>69.810400000000001</v>
      </c>
      <c r="D526" s="118">
        <v>2729.9272000000001</v>
      </c>
      <c r="E526" s="118">
        <v>1226.0899999999999</v>
      </c>
      <c r="F526" s="118">
        <v>844.91250000000002</v>
      </c>
      <c r="G526" s="118">
        <v>95.294399999999996</v>
      </c>
      <c r="H526" s="118">
        <v>562</v>
      </c>
      <c r="I526" s="118">
        <v>357.89350000000002</v>
      </c>
      <c r="J526" s="118">
        <v>153.07990000000001</v>
      </c>
      <c r="K526" s="118">
        <v>20</v>
      </c>
      <c r="L526" s="118">
        <v>65.2453</v>
      </c>
      <c r="M526" s="118"/>
      <c r="N526" s="118">
        <v>0</v>
      </c>
      <c r="O526" s="118">
        <v>0</v>
      </c>
      <c r="P526" s="118">
        <v>2978.3015</v>
      </c>
      <c r="Q526" s="120"/>
      <c r="R526" s="119"/>
    </row>
    <row r="527" spans="1:18" x14ac:dyDescent="0.25">
      <c r="A527" s="118" t="s">
        <v>466</v>
      </c>
      <c r="B527" s="118">
        <v>670.07910000000004</v>
      </c>
      <c r="C527" s="118">
        <v>24.462</v>
      </c>
      <c r="D527" s="118">
        <v>694.54110000000003</v>
      </c>
      <c r="E527" s="118">
        <v>522.5</v>
      </c>
      <c r="F527" s="118">
        <v>214.9605</v>
      </c>
      <c r="G527" s="118">
        <v>76.884900000000002</v>
      </c>
      <c r="H527" s="118">
        <v>118</v>
      </c>
      <c r="I527" s="118">
        <v>91.054299999999998</v>
      </c>
      <c r="J527" s="118">
        <v>20.209199999999999</v>
      </c>
      <c r="K527" s="118"/>
      <c r="L527" s="118">
        <v>16.599499999999999</v>
      </c>
      <c r="M527" s="118"/>
      <c r="N527" s="118">
        <v>0</v>
      </c>
      <c r="O527" s="118">
        <v>0</v>
      </c>
      <c r="P527" s="118">
        <v>791.63520000000005</v>
      </c>
      <c r="Q527" s="120"/>
      <c r="R527" s="119"/>
    </row>
    <row r="528" spans="1:18" x14ac:dyDescent="0.25">
      <c r="A528" s="118" t="s">
        <v>467</v>
      </c>
      <c r="B528" s="118">
        <v>1886.7620999999999</v>
      </c>
      <c r="C528" s="118">
        <v>65.544899999999998</v>
      </c>
      <c r="D528" s="118">
        <v>1952.307</v>
      </c>
      <c r="E528" s="118">
        <v>1242.56</v>
      </c>
      <c r="F528" s="118">
        <v>604.23900000000003</v>
      </c>
      <c r="G528" s="118">
        <v>159.58019999999999</v>
      </c>
      <c r="H528" s="118">
        <v>321</v>
      </c>
      <c r="I528" s="118">
        <v>255.94739999999999</v>
      </c>
      <c r="J528" s="118">
        <v>48.789400000000001</v>
      </c>
      <c r="K528" s="118">
        <v>3</v>
      </c>
      <c r="L528" s="118">
        <v>46.6601</v>
      </c>
      <c r="M528" s="118"/>
      <c r="N528" s="118">
        <v>0</v>
      </c>
      <c r="O528" s="118">
        <v>0</v>
      </c>
      <c r="P528" s="118">
        <v>2160.6765999999998</v>
      </c>
      <c r="Q528" s="120"/>
      <c r="R528" s="119"/>
    </row>
    <row r="529" spans="1:18" x14ac:dyDescent="0.25">
      <c r="A529" s="118" t="s">
        <v>567</v>
      </c>
      <c r="B529" s="118">
        <v>163.52099999999999</v>
      </c>
      <c r="C529" s="118"/>
      <c r="D529" s="118">
        <v>113.3134</v>
      </c>
      <c r="E529" s="118">
        <v>146.55000000000001</v>
      </c>
      <c r="F529" s="118">
        <v>50.609699999999997</v>
      </c>
      <c r="G529" s="118">
        <v>23.985099999999999</v>
      </c>
      <c r="H529" s="118">
        <v>21</v>
      </c>
      <c r="I529" s="118">
        <v>14.855399999999999</v>
      </c>
      <c r="J529" s="118">
        <v>4.6085000000000003</v>
      </c>
      <c r="K529" s="118"/>
      <c r="L529" s="118">
        <v>2.7082000000000002</v>
      </c>
      <c r="M529" s="118"/>
      <c r="N529" s="118">
        <v>0</v>
      </c>
      <c r="O529" s="118">
        <v>0</v>
      </c>
      <c r="P529" s="118">
        <v>192.1146</v>
      </c>
      <c r="Q529" s="120"/>
      <c r="R529" s="119"/>
    </row>
    <row r="530" spans="1:18" x14ac:dyDescent="0.25">
      <c r="A530" s="118" t="s">
        <v>468</v>
      </c>
      <c r="B530" s="118">
        <v>306.44929999999999</v>
      </c>
      <c r="C530" s="118"/>
      <c r="D530" s="118">
        <v>306.44929999999999</v>
      </c>
      <c r="E530" s="118">
        <v>159</v>
      </c>
      <c r="F530" s="118">
        <v>94.846100000000007</v>
      </c>
      <c r="G530" s="118">
        <v>16.038499999999999</v>
      </c>
      <c r="H530" s="118">
        <v>50</v>
      </c>
      <c r="I530" s="118">
        <v>40.1755</v>
      </c>
      <c r="J530" s="118">
        <v>7.3684000000000003</v>
      </c>
      <c r="K530" s="118"/>
      <c r="L530" s="118">
        <v>7.3240999999999996</v>
      </c>
      <c r="M530" s="118"/>
      <c r="N530" s="118">
        <v>0</v>
      </c>
      <c r="O530" s="118">
        <v>0</v>
      </c>
      <c r="P530" s="118">
        <v>329.8562</v>
      </c>
      <c r="Q530" s="120"/>
      <c r="R530" s="119"/>
    </row>
    <row r="531" spans="1:18" x14ac:dyDescent="0.25">
      <c r="A531" s="118" t="s">
        <v>469</v>
      </c>
      <c r="B531" s="118">
        <v>584.16930000000002</v>
      </c>
      <c r="C531" s="118">
        <v>22.165099999999999</v>
      </c>
      <c r="D531" s="118">
        <v>606.33439999999996</v>
      </c>
      <c r="E531" s="118">
        <v>372</v>
      </c>
      <c r="F531" s="118">
        <v>187.66050000000001</v>
      </c>
      <c r="G531" s="118">
        <v>46.084899999999998</v>
      </c>
      <c r="H531" s="118">
        <v>107</v>
      </c>
      <c r="I531" s="118">
        <v>79.490399999999994</v>
      </c>
      <c r="J531" s="118">
        <v>20.632200000000001</v>
      </c>
      <c r="K531" s="118"/>
      <c r="L531" s="118">
        <v>14.491400000000001</v>
      </c>
      <c r="M531" s="118"/>
      <c r="N531" s="118">
        <v>0</v>
      </c>
      <c r="O531" s="118">
        <v>0</v>
      </c>
      <c r="P531" s="118">
        <v>673.05150000000003</v>
      </c>
      <c r="Q531" s="120"/>
      <c r="R531" s="119"/>
    </row>
    <row r="532" spans="1:18" x14ac:dyDescent="0.25">
      <c r="A532" s="118" t="s">
        <v>470</v>
      </c>
      <c r="B532" s="118">
        <v>772.03639999999996</v>
      </c>
      <c r="C532" s="118">
        <v>20.908999999999999</v>
      </c>
      <c r="D532" s="118">
        <v>792.94539999999995</v>
      </c>
      <c r="E532" s="118">
        <v>543.88</v>
      </c>
      <c r="F532" s="118">
        <v>245.41659999999999</v>
      </c>
      <c r="G532" s="118">
        <v>74.615799999999993</v>
      </c>
      <c r="H532" s="118">
        <v>127</v>
      </c>
      <c r="I532" s="118">
        <v>103.9551</v>
      </c>
      <c r="J532" s="118">
        <v>17.2836</v>
      </c>
      <c r="K532" s="118">
        <v>1</v>
      </c>
      <c r="L532" s="118">
        <v>18.9514</v>
      </c>
      <c r="M532" s="118"/>
      <c r="N532" s="118">
        <v>18.4527</v>
      </c>
      <c r="O532" s="118">
        <v>0</v>
      </c>
      <c r="P532" s="118">
        <v>903.29750000000001</v>
      </c>
      <c r="Q532" s="120"/>
      <c r="R532" s="119"/>
    </row>
    <row r="533" spans="1:18" x14ac:dyDescent="0.25">
      <c r="A533" s="118" t="s">
        <v>471</v>
      </c>
      <c r="B533" s="118">
        <v>259.52480000000003</v>
      </c>
      <c r="C533" s="118">
        <v>3.2136</v>
      </c>
      <c r="D533" s="118">
        <v>262.73840000000001</v>
      </c>
      <c r="E533" s="118">
        <v>134</v>
      </c>
      <c r="F533" s="118">
        <v>81.317499999999995</v>
      </c>
      <c r="G533" s="118">
        <v>13.1706</v>
      </c>
      <c r="H533" s="118">
        <v>55</v>
      </c>
      <c r="I533" s="118">
        <v>34.445</v>
      </c>
      <c r="J533" s="118">
        <v>15.4162</v>
      </c>
      <c r="K533" s="118"/>
      <c r="L533" s="118">
        <v>6.2793999999999999</v>
      </c>
      <c r="M533" s="118"/>
      <c r="N533" s="118">
        <v>0</v>
      </c>
      <c r="O533" s="118">
        <v>0</v>
      </c>
      <c r="P533" s="118">
        <v>291.3252</v>
      </c>
      <c r="Q533" s="120"/>
      <c r="R533" s="119"/>
    </row>
    <row r="534" spans="1:18" x14ac:dyDescent="0.25">
      <c r="A534" s="118" t="s">
        <v>472</v>
      </c>
      <c r="B534" s="118">
        <v>536.49009999999998</v>
      </c>
      <c r="C534" s="118">
        <v>33.853000000000002</v>
      </c>
      <c r="D534" s="118">
        <v>570.34310000000005</v>
      </c>
      <c r="E534" s="118">
        <v>237.01</v>
      </c>
      <c r="F534" s="118">
        <v>176.52119999999999</v>
      </c>
      <c r="G534" s="118">
        <v>15.122199999999999</v>
      </c>
      <c r="H534" s="118">
        <v>72</v>
      </c>
      <c r="I534" s="118">
        <v>74.772000000000006</v>
      </c>
      <c r="J534" s="118"/>
      <c r="K534" s="118">
        <v>1</v>
      </c>
      <c r="L534" s="118">
        <v>13.6312</v>
      </c>
      <c r="M534" s="118"/>
      <c r="N534" s="118">
        <v>7.5853999999999999</v>
      </c>
      <c r="O534" s="118">
        <v>0</v>
      </c>
      <c r="P534" s="118">
        <v>593.05070000000001</v>
      </c>
      <c r="Q534" s="120"/>
      <c r="R534" s="119"/>
    </row>
    <row r="535" spans="1:18" x14ac:dyDescent="0.25">
      <c r="A535" s="118" t="s">
        <v>473</v>
      </c>
      <c r="B535" s="118">
        <v>2674.9774000000002</v>
      </c>
      <c r="C535" s="118">
        <v>65.333600000000004</v>
      </c>
      <c r="D535" s="118">
        <v>2740.3110000000001</v>
      </c>
      <c r="E535" s="118">
        <v>1157.69</v>
      </c>
      <c r="F535" s="118">
        <v>848.12630000000001</v>
      </c>
      <c r="G535" s="118">
        <v>77.390900000000002</v>
      </c>
      <c r="H535" s="118">
        <v>373</v>
      </c>
      <c r="I535" s="118">
        <v>359.25479999999999</v>
      </c>
      <c r="J535" s="118">
        <v>10.3089</v>
      </c>
      <c r="K535" s="118">
        <v>20</v>
      </c>
      <c r="L535" s="118">
        <v>65.493399999999994</v>
      </c>
      <c r="M535" s="118"/>
      <c r="N535" s="118">
        <v>20.907399999999999</v>
      </c>
      <c r="O535" s="118">
        <v>0</v>
      </c>
      <c r="P535" s="118">
        <v>2848.9182000000001</v>
      </c>
      <c r="Q535" s="120"/>
      <c r="R535" s="119"/>
    </row>
    <row r="536" spans="1:18" x14ac:dyDescent="0.25">
      <c r="A536" s="118" t="s">
        <v>474</v>
      </c>
      <c r="B536" s="118">
        <v>658.21559999999999</v>
      </c>
      <c r="C536" s="118">
        <v>50.525599999999997</v>
      </c>
      <c r="D536" s="118">
        <v>708.74120000000005</v>
      </c>
      <c r="E536" s="118">
        <v>416</v>
      </c>
      <c r="F536" s="118">
        <v>219.3554</v>
      </c>
      <c r="G536" s="118">
        <v>49.161099999999998</v>
      </c>
      <c r="H536" s="118">
        <v>108</v>
      </c>
      <c r="I536" s="118">
        <v>92.915999999999997</v>
      </c>
      <c r="J536" s="118">
        <v>11.313000000000001</v>
      </c>
      <c r="K536" s="118">
        <v>4</v>
      </c>
      <c r="L536" s="118">
        <v>16.9389</v>
      </c>
      <c r="M536" s="118"/>
      <c r="N536" s="118">
        <v>0</v>
      </c>
      <c r="O536" s="118">
        <v>0</v>
      </c>
      <c r="P536" s="118">
        <v>769.21529999999996</v>
      </c>
      <c r="Q536" s="120"/>
      <c r="R536" s="119"/>
    </row>
    <row r="537" spans="1:18" x14ac:dyDescent="0.25">
      <c r="A537" s="118" t="s">
        <v>475</v>
      </c>
      <c r="B537" s="118">
        <v>257.86320000000001</v>
      </c>
      <c r="C537" s="118"/>
      <c r="D537" s="118">
        <v>257.86320000000001</v>
      </c>
      <c r="E537" s="118">
        <v>122</v>
      </c>
      <c r="F537" s="118">
        <v>79.808700000000002</v>
      </c>
      <c r="G537" s="118">
        <v>10.547800000000001</v>
      </c>
      <c r="H537" s="118">
        <v>35</v>
      </c>
      <c r="I537" s="118">
        <v>33.805900000000001</v>
      </c>
      <c r="J537" s="118">
        <v>0.89559999999999995</v>
      </c>
      <c r="K537" s="118"/>
      <c r="L537" s="118">
        <v>6.1628999999999996</v>
      </c>
      <c r="M537" s="118"/>
      <c r="N537" s="118">
        <v>0</v>
      </c>
      <c r="O537" s="118">
        <v>0</v>
      </c>
      <c r="P537" s="118">
        <v>269.3066</v>
      </c>
      <c r="Q537" s="120"/>
      <c r="R537" s="119"/>
    </row>
    <row r="538" spans="1:18" x14ac:dyDescent="0.25">
      <c r="A538" s="118" t="s">
        <v>476</v>
      </c>
      <c r="B538" s="118">
        <v>288.09480000000002</v>
      </c>
      <c r="C538" s="118"/>
      <c r="D538" s="118">
        <v>288.09480000000002</v>
      </c>
      <c r="E538" s="118">
        <v>156.5</v>
      </c>
      <c r="F538" s="118">
        <v>89.165300000000002</v>
      </c>
      <c r="G538" s="118">
        <v>16.8337</v>
      </c>
      <c r="H538" s="118">
        <v>48</v>
      </c>
      <c r="I538" s="118">
        <v>37.769199999999998</v>
      </c>
      <c r="J538" s="118">
        <v>7.6730999999999998</v>
      </c>
      <c r="K538" s="118"/>
      <c r="L538" s="118">
        <v>6.8855000000000004</v>
      </c>
      <c r="M538" s="118"/>
      <c r="N538" s="118">
        <v>0</v>
      </c>
      <c r="O538" s="118">
        <v>0</v>
      </c>
      <c r="P538" s="118">
        <v>312.60160000000002</v>
      </c>
      <c r="Q538" s="120"/>
      <c r="R538" s="119"/>
    </row>
    <row r="539" spans="1:18" x14ac:dyDescent="0.25">
      <c r="A539" s="118" t="s">
        <v>477</v>
      </c>
      <c r="B539" s="118">
        <v>599.10050000000001</v>
      </c>
      <c r="C539" s="118">
        <v>45.011299999999999</v>
      </c>
      <c r="D539" s="118">
        <v>644.11180000000002</v>
      </c>
      <c r="E539" s="118">
        <v>347</v>
      </c>
      <c r="F539" s="118">
        <v>199.3526</v>
      </c>
      <c r="G539" s="118">
        <v>36.911799999999999</v>
      </c>
      <c r="H539" s="118">
        <v>81</v>
      </c>
      <c r="I539" s="118">
        <v>84.443100000000001</v>
      </c>
      <c r="J539" s="118"/>
      <c r="K539" s="118"/>
      <c r="L539" s="118">
        <v>15.394299999999999</v>
      </c>
      <c r="M539" s="118"/>
      <c r="N539" s="118">
        <v>0</v>
      </c>
      <c r="O539" s="118">
        <v>0</v>
      </c>
      <c r="P539" s="118">
        <v>681.02359999999999</v>
      </c>
      <c r="Q539" s="120"/>
      <c r="R539" s="119"/>
    </row>
    <row r="540" spans="1:18" x14ac:dyDescent="0.25">
      <c r="A540" s="118" t="s">
        <v>478</v>
      </c>
      <c r="B540" s="118">
        <v>1370.0721000000001</v>
      </c>
      <c r="C540" s="118">
        <v>51.258800000000001</v>
      </c>
      <c r="D540" s="118">
        <v>1421.3308999999999</v>
      </c>
      <c r="E540" s="118">
        <v>813.4</v>
      </c>
      <c r="F540" s="118">
        <v>439.90190000000001</v>
      </c>
      <c r="G540" s="118">
        <v>93.374499999999998</v>
      </c>
      <c r="H540" s="118">
        <v>199</v>
      </c>
      <c r="I540" s="118">
        <v>186.3365</v>
      </c>
      <c r="J540" s="118">
        <v>9.4976000000000003</v>
      </c>
      <c r="K540" s="118"/>
      <c r="L540" s="118">
        <v>33.969799999999999</v>
      </c>
      <c r="M540" s="118"/>
      <c r="N540" s="118">
        <v>0</v>
      </c>
      <c r="O540" s="118">
        <v>0</v>
      </c>
      <c r="P540" s="118">
        <v>1524.203</v>
      </c>
      <c r="Q540" s="120"/>
      <c r="R540" s="119"/>
    </row>
    <row r="541" spans="1:18" x14ac:dyDescent="0.25">
      <c r="A541" s="118" t="s">
        <v>479</v>
      </c>
      <c r="B541" s="118">
        <v>557.55200000000002</v>
      </c>
      <c r="C541" s="118">
        <v>32.008299999999998</v>
      </c>
      <c r="D541" s="118">
        <v>589.56029999999998</v>
      </c>
      <c r="E541" s="118">
        <v>311</v>
      </c>
      <c r="F541" s="118">
        <v>182.46889999999999</v>
      </c>
      <c r="G541" s="118">
        <v>32.132800000000003</v>
      </c>
      <c r="H541" s="118">
        <v>92</v>
      </c>
      <c r="I541" s="118">
        <v>77.291399999999996</v>
      </c>
      <c r="J541" s="118">
        <v>11.031499999999999</v>
      </c>
      <c r="K541" s="118">
        <v>1</v>
      </c>
      <c r="L541" s="118">
        <v>14.0905</v>
      </c>
      <c r="M541" s="118"/>
      <c r="N541" s="118">
        <v>0</v>
      </c>
      <c r="O541" s="118">
        <v>0</v>
      </c>
      <c r="P541" s="118">
        <v>632.72460000000001</v>
      </c>
      <c r="Q541" s="120"/>
      <c r="R541" s="119"/>
    </row>
    <row r="542" spans="1:18" x14ac:dyDescent="0.25">
      <c r="A542" s="118" t="s">
        <v>568</v>
      </c>
      <c r="B542" s="118">
        <v>46.152500000000003</v>
      </c>
      <c r="C542" s="118">
        <v>2.1678000000000002</v>
      </c>
      <c r="D542" s="118">
        <v>40.994799999999998</v>
      </c>
      <c r="E542" s="118">
        <v>38</v>
      </c>
      <c r="F542" s="118">
        <v>14.9551</v>
      </c>
      <c r="G542" s="118">
        <v>5.7611999999999997</v>
      </c>
      <c r="H542" s="118">
        <v>6</v>
      </c>
      <c r="I542" s="118">
        <v>5.3743999999999996</v>
      </c>
      <c r="J542" s="118">
        <v>0.46920000000000001</v>
      </c>
      <c r="K542" s="118"/>
      <c r="L542" s="118">
        <v>0.9798</v>
      </c>
      <c r="M542" s="118"/>
      <c r="N542" s="118">
        <v>0</v>
      </c>
      <c r="O542" s="118">
        <v>0</v>
      </c>
      <c r="P542" s="118">
        <v>54.550699999999999</v>
      </c>
      <c r="Q542" s="120"/>
      <c r="R542" s="119"/>
    </row>
    <row r="543" spans="1:18" x14ac:dyDescent="0.25">
      <c r="A543" s="118" t="s">
        <v>480</v>
      </c>
      <c r="B543" s="118">
        <v>13732.9581</v>
      </c>
      <c r="C543" s="118">
        <v>219.83529999999999</v>
      </c>
      <c r="D543" s="118">
        <v>13952.7934</v>
      </c>
      <c r="E543" s="118">
        <v>13218.7</v>
      </c>
      <c r="F543" s="118">
        <v>4318.3896000000004</v>
      </c>
      <c r="G543" s="118">
        <v>2225.0776000000001</v>
      </c>
      <c r="H543" s="118">
        <v>2274</v>
      </c>
      <c r="I543" s="118">
        <v>1829.2112</v>
      </c>
      <c r="J543" s="118">
        <v>333.59160000000003</v>
      </c>
      <c r="K543" s="118">
        <v>1911</v>
      </c>
      <c r="L543" s="118">
        <v>333.47179999999997</v>
      </c>
      <c r="M543" s="118">
        <v>946.51689999999996</v>
      </c>
      <c r="N543" s="118">
        <v>468.53120000000001</v>
      </c>
      <c r="O543" s="118">
        <v>0</v>
      </c>
      <c r="P543" s="118">
        <v>17926.510699999999</v>
      </c>
      <c r="Q543" s="120"/>
      <c r="R543" s="119"/>
    </row>
    <row r="544" spans="1:18" x14ac:dyDescent="0.25">
      <c r="A544" s="118" t="s">
        <v>482</v>
      </c>
      <c r="B544" s="118">
        <v>713.53869999999995</v>
      </c>
      <c r="C544" s="118">
        <v>15.7887</v>
      </c>
      <c r="D544" s="118">
        <v>729.32740000000001</v>
      </c>
      <c r="E544" s="118">
        <v>766.18</v>
      </c>
      <c r="F544" s="118">
        <v>225.7268</v>
      </c>
      <c r="G544" s="118">
        <v>135.11330000000001</v>
      </c>
      <c r="H544" s="118">
        <v>76</v>
      </c>
      <c r="I544" s="118">
        <v>95.614800000000002</v>
      </c>
      <c r="J544" s="118"/>
      <c r="K544" s="118"/>
      <c r="L544" s="118">
        <v>17.430900000000001</v>
      </c>
      <c r="M544" s="118"/>
      <c r="N544" s="118">
        <v>18.884399999999999</v>
      </c>
      <c r="O544" s="118">
        <v>0</v>
      </c>
      <c r="P544" s="118">
        <v>883.32510000000002</v>
      </c>
      <c r="Q544" s="120"/>
      <c r="R544" s="119"/>
    </row>
    <row r="545" spans="1:18" x14ac:dyDescent="0.25">
      <c r="A545" s="118" t="s">
        <v>483</v>
      </c>
      <c r="B545" s="118">
        <v>786.30380000000002</v>
      </c>
      <c r="C545" s="118">
        <v>24.309899999999999</v>
      </c>
      <c r="D545" s="118">
        <v>810.61369999999999</v>
      </c>
      <c r="E545" s="118">
        <v>478</v>
      </c>
      <c r="F545" s="118">
        <v>250.88489999999999</v>
      </c>
      <c r="G545" s="118">
        <v>56.778799999999997</v>
      </c>
      <c r="H545" s="118">
        <v>137</v>
      </c>
      <c r="I545" s="118">
        <v>106.2715</v>
      </c>
      <c r="J545" s="118">
        <v>23.046399999999998</v>
      </c>
      <c r="K545" s="118">
        <v>165</v>
      </c>
      <c r="L545" s="118">
        <v>19.373699999999999</v>
      </c>
      <c r="M545" s="118">
        <v>87.375799999999998</v>
      </c>
      <c r="N545" s="118">
        <v>10.424799999999999</v>
      </c>
      <c r="O545" s="118">
        <v>0</v>
      </c>
      <c r="P545" s="118">
        <v>988.23950000000002</v>
      </c>
      <c r="Q545" s="120"/>
      <c r="R545" s="119"/>
    </row>
    <row r="546" spans="1:18" x14ac:dyDescent="0.25">
      <c r="A546" s="118" t="s">
        <v>484</v>
      </c>
      <c r="B546" s="120">
        <v>2000.9654</v>
      </c>
      <c r="C546" s="118">
        <v>67.188100000000006</v>
      </c>
      <c r="D546" s="120">
        <v>2068.1534999999999</v>
      </c>
      <c r="E546" s="120">
        <v>1915.38</v>
      </c>
      <c r="F546" s="118">
        <v>640.09349999999995</v>
      </c>
      <c r="G546" s="118">
        <v>318.82159999999999</v>
      </c>
      <c r="H546" s="118">
        <v>238</v>
      </c>
      <c r="I546" s="118">
        <v>271.13490000000002</v>
      </c>
      <c r="J546" s="118"/>
      <c r="K546" s="118">
        <v>348</v>
      </c>
      <c r="L546" s="118">
        <v>49.428899999999999</v>
      </c>
      <c r="M546" s="118">
        <v>179.14269999999999</v>
      </c>
      <c r="N546" s="118">
        <v>77.243899999999996</v>
      </c>
      <c r="O546" s="118">
        <v>0</v>
      </c>
      <c r="P546" s="120">
        <v>2643.3616999999999</v>
      </c>
      <c r="Q546" s="120"/>
      <c r="R546" s="119"/>
    </row>
    <row r="547" spans="1:18" x14ac:dyDescent="0.25">
      <c r="A547" s="118" t="s">
        <v>485</v>
      </c>
      <c r="B547" s="118">
        <v>337.25139999999999</v>
      </c>
      <c r="C547" s="118">
        <v>22.823899999999998</v>
      </c>
      <c r="D547" s="118">
        <v>360.07530000000003</v>
      </c>
      <c r="E547" s="118">
        <v>147</v>
      </c>
      <c r="F547" s="118">
        <v>111.44329999999999</v>
      </c>
      <c r="G547" s="118">
        <v>8.8892000000000007</v>
      </c>
      <c r="H547" s="118">
        <v>35</v>
      </c>
      <c r="I547" s="118">
        <v>47.2059</v>
      </c>
      <c r="J547" s="118"/>
      <c r="K547" s="118"/>
      <c r="L547" s="118">
        <v>8.6058000000000003</v>
      </c>
      <c r="M547" s="118"/>
      <c r="N547" s="118">
        <v>5.7209000000000003</v>
      </c>
      <c r="O547" s="118">
        <v>0</v>
      </c>
      <c r="P547" s="118">
        <v>374.68540000000002</v>
      </c>
      <c r="Q547" s="120"/>
      <c r="R547" s="119"/>
    </row>
    <row r="548" spans="1:18" x14ac:dyDescent="0.25">
      <c r="A548" s="118" t="s">
        <v>486</v>
      </c>
      <c r="B548" s="118">
        <v>338.51299999999998</v>
      </c>
      <c r="C548" s="118"/>
      <c r="D548" s="118">
        <v>338.51299999999998</v>
      </c>
      <c r="E548" s="118">
        <v>217</v>
      </c>
      <c r="F548" s="118">
        <v>104.7698</v>
      </c>
      <c r="G548" s="118">
        <v>28.057600000000001</v>
      </c>
      <c r="H548" s="118">
        <v>26</v>
      </c>
      <c r="I548" s="118">
        <v>44.379100000000001</v>
      </c>
      <c r="J548" s="118"/>
      <c r="K548" s="118">
        <v>57</v>
      </c>
      <c r="L548" s="118">
        <v>8.0905000000000005</v>
      </c>
      <c r="M548" s="118">
        <v>29.345700000000001</v>
      </c>
      <c r="N548" s="118">
        <v>5.5140000000000002</v>
      </c>
      <c r="O548" s="118">
        <v>0</v>
      </c>
      <c r="P548" s="118">
        <v>401.43029999999999</v>
      </c>
      <c r="Q548" s="120"/>
      <c r="R548" s="119"/>
    </row>
    <row r="549" spans="1:18" x14ac:dyDescent="0.25">
      <c r="A549" s="118" t="s">
        <v>487</v>
      </c>
      <c r="B549" s="118">
        <v>388.8467</v>
      </c>
      <c r="C549" s="118">
        <v>19.241900000000001</v>
      </c>
      <c r="D549" s="118">
        <v>408.08859999999999</v>
      </c>
      <c r="E549" s="118">
        <v>401.34</v>
      </c>
      <c r="F549" s="118">
        <v>126.3034</v>
      </c>
      <c r="G549" s="118">
        <v>68.759100000000004</v>
      </c>
      <c r="H549" s="118">
        <v>40</v>
      </c>
      <c r="I549" s="118">
        <v>53.500399999999999</v>
      </c>
      <c r="J549" s="118"/>
      <c r="K549" s="118"/>
      <c r="L549" s="118">
        <v>9.7532999999999994</v>
      </c>
      <c r="M549" s="118"/>
      <c r="N549" s="118">
        <v>15.7994</v>
      </c>
      <c r="O549" s="118">
        <v>0</v>
      </c>
      <c r="P549" s="118">
        <v>492.64710000000002</v>
      </c>
      <c r="Q549" s="120"/>
      <c r="R549" s="119"/>
    </row>
    <row r="550" spans="1:18" x14ac:dyDescent="0.25">
      <c r="A550" s="118" t="s">
        <v>488</v>
      </c>
      <c r="B550" s="120">
        <v>1998.5586000000001</v>
      </c>
      <c r="C550" s="118">
        <v>39.787199999999999</v>
      </c>
      <c r="D550" s="120">
        <v>2038.3458000000001</v>
      </c>
      <c r="E550" s="120">
        <v>2002.2</v>
      </c>
      <c r="F550" s="118">
        <v>630.86800000000005</v>
      </c>
      <c r="G550" s="118">
        <v>342.83300000000003</v>
      </c>
      <c r="H550" s="118">
        <v>265</v>
      </c>
      <c r="I550" s="118">
        <v>267.22710000000001</v>
      </c>
      <c r="J550" s="118"/>
      <c r="K550" s="118">
        <v>51</v>
      </c>
      <c r="L550" s="118">
        <v>48.716500000000003</v>
      </c>
      <c r="M550" s="118">
        <v>1.3701000000000001</v>
      </c>
      <c r="N550" s="118">
        <v>2.7311000000000001</v>
      </c>
      <c r="O550" s="118">
        <v>0</v>
      </c>
      <c r="P550" s="120">
        <v>2385.2800000000002</v>
      </c>
      <c r="Q550" s="120"/>
      <c r="R550" s="119"/>
    </row>
    <row r="551" spans="1:18" x14ac:dyDescent="0.25">
      <c r="A551" s="118" t="s">
        <v>490</v>
      </c>
      <c r="B551" s="120">
        <v>1318.923</v>
      </c>
      <c r="C551" s="118"/>
      <c r="D551" s="120">
        <v>1318.923</v>
      </c>
      <c r="E551" s="118">
        <v>774.03</v>
      </c>
      <c r="F551" s="118">
        <v>408.20670000000001</v>
      </c>
      <c r="G551" s="118">
        <v>91.455799999999996</v>
      </c>
      <c r="H551" s="118">
        <v>98</v>
      </c>
      <c r="I551" s="118">
        <v>172.91079999999999</v>
      </c>
      <c r="J551" s="118"/>
      <c r="K551" s="118">
        <v>183</v>
      </c>
      <c r="L551" s="118">
        <v>31.522300000000001</v>
      </c>
      <c r="M551" s="118">
        <v>90.886600000000001</v>
      </c>
      <c r="N551" s="118">
        <v>0</v>
      </c>
      <c r="O551" s="118">
        <v>0</v>
      </c>
      <c r="P551" s="120">
        <v>1501.2654</v>
      </c>
      <c r="Q551" s="120"/>
      <c r="R551" s="119"/>
    </row>
    <row r="552" spans="1:18" x14ac:dyDescent="0.25">
      <c r="A552" s="118" t="s">
        <v>569</v>
      </c>
      <c r="B552" s="118">
        <v>636.72360000000003</v>
      </c>
      <c r="C552" s="118"/>
      <c r="D552" s="118">
        <v>636.72360000000003</v>
      </c>
      <c r="E552" s="118">
        <v>490.74</v>
      </c>
      <c r="F552" s="118">
        <v>197.066</v>
      </c>
      <c r="G552" s="118">
        <v>73.418499999999995</v>
      </c>
      <c r="H552" s="118">
        <v>79</v>
      </c>
      <c r="I552" s="118">
        <v>83.474500000000006</v>
      </c>
      <c r="J552" s="118"/>
      <c r="K552" s="118">
        <v>77</v>
      </c>
      <c r="L552" s="118">
        <v>15.217700000000001</v>
      </c>
      <c r="M552" s="118">
        <v>37.069400000000002</v>
      </c>
      <c r="N552" s="118">
        <v>0</v>
      </c>
      <c r="O552" s="118">
        <v>0</v>
      </c>
      <c r="P552" s="118">
        <v>747.2115</v>
      </c>
      <c r="Q552" s="120"/>
      <c r="R552" s="119"/>
    </row>
    <row r="553" spans="1:18" x14ac:dyDescent="0.25">
      <c r="A553" s="118" t="s">
        <v>570</v>
      </c>
      <c r="B553" s="118">
        <v>369.67959999999999</v>
      </c>
      <c r="C553" s="118"/>
      <c r="D553" s="118">
        <v>369.67959999999999</v>
      </c>
      <c r="E553" s="118">
        <v>103</v>
      </c>
      <c r="F553" s="118">
        <v>114.4158</v>
      </c>
      <c r="G553" s="118"/>
      <c r="H553" s="118">
        <v>51</v>
      </c>
      <c r="I553" s="118">
        <v>48.465000000000003</v>
      </c>
      <c r="J553" s="118">
        <v>1.9013</v>
      </c>
      <c r="K553" s="118">
        <v>31</v>
      </c>
      <c r="L553" s="118">
        <v>8.8353000000000002</v>
      </c>
      <c r="M553" s="118">
        <v>13.2988</v>
      </c>
      <c r="N553" s="118">
        <v>0</v>
      </c>
      <c r="O553" s="118">
        <v>0</v>
      </c>
      <c r="P553" s="118">
        <v>384.87970000000001</v>
      </c>
      <c r="Q553" s="120"/>
      <c r="R553" s="119"/>
    </row>
    <row r="554" spans="1:18" x14ac:dyDescent="0.25">
      <c r="A554" s="118" t="s">
        <v>1129</v>
      </c>
      <c r="B554" s="118">
        <v>85.957099999999997</v>
      </c>
      <c r="C554" s="118">
        <v>2.9196</v>
      </c>
      <c r="D554" s="118">
        <v>88.8767</v>
      </c>
      <c r="E554" s="118">
        <v>67.239999999999995</v>
      </c>
      <c r="F554" s="118">
        <v>27.507300000000001</v>
      </c>
      <c r="G554" s="118">
        <v>9.9331999999999994</v>
      </c>
      <c r="H554" s="118">
        <v>17</v>
      </c>
      <c r="I554" s="118">
        <v>11.6517</v>
      </c>
      <c r="J554" s="118">
        <v>4.0111999999999997</v>
      </c>
      <c r="K554" s="118"/>
      <c r="L554" s="118">
        <v>2.1242000000000001</v>
      </c>
      <c r="M554" s="118"/>
      <c r="N554" s="118">
        <v>0</v>
      </c>
      <c r="O554" s="118">
        <v>0</v>
      </c>
      <c r="P554" s="118">
        <v>102.8211</v>
      </c>
      <c r="Q554" s="120"/>
      <c r="R554" s="119"/>
    </row>
    <row r="555" spans="1:18" x14ac:dyDescent="0.25">
      <c r="A555" s="118" t="s">
        <v>1131</v>
      </c>
      <c r="B555" s="118">
        <v>153.73220000000001</v>
      </c>
      <c r="C555" s="118">
        <v>6.2914000000000003</v>
      </c>
      <c r="D555" s="118">
        <v>160.02359999999999</v>
      </c>
      <c r="E555" s="118">
        <v>128</v>
      </c>
      <c r="F555" s="118">
        <v>49.527299999999997</v>
      </c>
      <c r="G555" s="118">
        <v>19.618200000000002</v>
      </c>
      <c r="H555" s="118">
        <v>20</v>
      </c>
      <c r="I555" s="118">
        <v>20.979099999999999</v>
      </c>
      <c r="J555" s="118"/>
      <c r="K555" s="118"/>
      <c r="L555" s="118">
        <v>3.8246000000000002</v>
      </c>
      <c r="M555" s="118"/>
      <c r="N555" s="118">
        <v>0</v>
      </c>
      <c r="O555" s="118">
        <v>0</v>
      </c>
      <c r="P555" s="118">
        <v>179.64179999999999</v>
      </c>
      <c r="Q555" s="120"/>
      <c r="R555" s="119"/>
    </row>
    <row r="556" spans="1:18" x14ac:dyDescent="0.25">
      <c r="A556" s="118" t="s">
        <v>1133</v>
      </c>
      <c r="B556" s="118">
        <v>87.660799999999995</v>
      </c>
      <c r="C556" s="118">
        <v>5.2972000000000001</v>
      </c>
      <c r="D556" s="118">
        <v>92.957999999999998</v>
      </c>
      <c r="E556" s="118">
        <v>119</v>
      </c>
      <c r="F556" s="118">
        <v>28.770499999999998</v>
      </c>
      <c r="G556" s="118">
        <v>22.557400000000001</v>
      </c>
      <c r="H556" s="118">
        <v>12</v>
      </c>
      <c r="I556" s="118">
        <v>12.1868</v>
      </c>
      <c r="J556" s="118"/>
      <c r="K556" s="118"/>
      <c r="L556" s="118">
        <v>2.2216999999999998</v>
      </c>
      <c r="M556" s="118"/>
      <c r="N556" s="118">
        <v>0</v>
      </c>
      <c r="O556" s="118">
        <v>0</v>
      </c>
      <c r="P556" s="118">
        <v>115.5154</v>
      </c>
      <c r="Q556" s="120"/>
      <c r="R556" s="119"/>
    </row>
    <row r="557" spans="1:18" x14ac:dyDescent="0.25">
      <c r="A557" s="118" t="s">
        <v>1254</v>
      </c>
      <c r="B557" s="118">
        <v>344.10789999999997</v>
      </c>
      <c r="C557" s="118">
        <v>77.754599999999996</v>
      </c>
      <c r="D557" s="118">
        <v>421.86250000000001</v>
      </c>
      <c r="E557" s="118">
        <v>243</v>
      </c>
      <c r="F557" s="118">
        <v>130.56639999999999</v>
      </c>
      <c r="G557" s="118">
        <v>28.1084</v>
      </c>
      <c r="H557" s="118">
        <v>70</v>
      </c>
      <c r="I557" s="118">
        <v>55.306199999999997</v>
      </c>
      <c r="J557" s="118">
        <v>11.0204</v>
      </c>
      <c r="K557" s="118">
        <v>3</v>
      </c>
      <c r="L557" s="118">
        <v>10.0825</v>
      </c>
      <c r="M557" s="118"/>
      <c r="N557" s="118">
        <v>0</v>
      </c>
      <c r="O557" s="118">
        <v>0</v>
      </c>
      <c r="P557" s="118">
        <v>460.99130000000002</v>
      </c>
      <c r="Q557" s="120"/>
      <c r="R557" s="119"/>
    </row>
    <row r="558" spans="1:18" x14ac:dyDescent="0.25">
      <c r="A558" s="118" t="s">
        <v>1255</v>
      </c>
      <c r="B558" s="118">
        <v>119.62090000000001</v>
      </c>
      <c r="C558" s="118">
        <v>2.1932</v>
      </c>
      <c r="D558" s="118">
        <v>121.8141</v>
      </c>
      <c r="E558" s="118">
        <v>29</v>
      </c>
      <c r="F558" s="118">
        <v>37.701500000000003</v>
      </c>
      <c r="G558" s="118"/>
      <c r="H558" s="118">
        <v>13</v>
      </c>
      <c r="I558" s="118">
        <v>15.969799999999999</v>
      </c>
      <c r="J558" s="118"/>
      <c r="K558" s="118"/>
      <c r="L558" s="118">
        <v>2.9114</v>
      </c>
      <c r="M558" s="118"/>
      <c r="N558" s="118">
        <v>0</v>
      </c>
      <c r="O558" s="118">
        <v>0</v>
      </c>
      <c r="P558" s="118">
        <v>121.8141</v>
      </c>
      <c r="Q558" s="120"/>
      <c r="R558" s="119"/>
    </row>
    <row r="559" spans="1:18" x14ac:dyDescent="0.25">
      <c r="A559" s="118" t="s">
        <v>1277</v>
      </c>
      <c r="B559" s="118">
        <v>176.292</v>
      </c>
      <c r="C559" s="118">
        <v>12.960900000000001</v>
      </c>
      <c r="D559" s="118">
        <v>189.25290000000001</v>
      </c>
      <c r="E559" s="118">
        <v>152.35</v>
      </c>
      <c r="F559" s="118">
        <v>58.573799999999999</v>
      </c>
      <c r="G559" s="118">
        <v>23.444099999999999</v>
      </c>
      <c r="H559" s="118">
        <v>14</v>
      </c>
      <c r="I559" s="118">
        <v>24.8111</v>
      </c>
      <c r="J559" s="118"/>
      <c r="K559" s="118"/>
      <c r="L559" s="118">
        <v>4.5231000000000003</v>
      </c>
      <c r="M559" s="118"/>
      <c r="N559" s="118">
        <v>0</v>
      </c>
      <c r="O559" s="118">
        <v>0</v>
      </c>
      <c r="P559" s="118">
        <v>212.697</v>
      </c>
      <c r="Q559" s="120"/>
      <c r="R559" s="119"/>
    </row>
    <row r="560" spans="1:18" x14ac:dyDescent="0.25">
      <c r="A560" s="118" t="s">
        <v>496</v>
      </c>
      <c r="B560" s="118"/>
      <c r="C560" s="118"/>
      <c r="D560" s="118">
        <v>0</v>
      </c>
      <c r="E560" s="118"/>
      <c r="F560" s="118"/>
      <c r="G560" s="118"/>
      <c r="H560" s="118"/>
      <c r="I560" s="118">
        <v>0</v>
      </c>
      <c r="J560" s="118"/>
      <c r="K560" s="118"/>
      <c r="L560" s="118">
        <v>0</v>
      </c>
      <c r="M560" s="118"/>
      <c r="N560" s="118">
        <v>0</v>
      </c>
      <c r="O560" s="118">
        <v>0</v>
      </c>
      <c r="P560" s="118"/>
      <c r="Q560" s="12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62"/>
  <sheetViews>
    <sheetView workbookViewId="0">
      <pane xSplit="1" ySplit="1" topLeftCell="B2" activePane="bottomRight" state="frozen"/>
      <selection activeCell="B9" sqref="B9:H9"/>
      <selection pane="topRight" activeCell="B9" sqref="B9:H9"/>
      <selection pane="bottomLeft" activeCell="B9" sqref="B9:H9"/>
      <selection pane="bottomRight" sqref="A1:A1048576"/>
    </sheetView>
  </sheetViews>
  <sheetFormatPr defaultRowHeight="15" x14ac:dyDescent="0.25"/>
  <cols>
    <col min="1" max="1" width="12.42578125" customWidth="1"/>
    <col min="2" max="2" width="12" bestFit="1" customWidth="1"/>
    <col min="3" max="3" width="10" bestFit="1" customWidth="1"/>
    <col min="4" max="4" width="11" bestFit="1" customWidth="1"/>
    <col min="5" max="5" width="9" bestFit="1" customWidth="1"/>
    <col min="6" max="6" width="15.28515625" bestFit="1" customWidth="1"/>
    <col min="7" max="7" width="13.85546875" bestFit="1" customWidth="1"/>
    <col min="8" max="8" width="9.42578125" bestFit="1" customWidth="1"/>
    <col min="9" max="9" width="18" bestFit="1" customWidth="1"/>
    <col min="10" max="10" width="13.5703125" bestFit="1" customWidth="1"/>
    <col min="11" max="11" width="5" bestFit="1" customWidth="1"/>
    <col min="12" max="12" width="16.85546875" bestFit="1" customWidth="1"/>
    <col min="13" max="13" width="13.42578125" bestFit="1" customWidth="1"/>
    <col min="14" max="14" width="20" style="118" bestFit="1" customWidth="1"/>
    <col min="15" max="15" width="20.28515625" style="118" bestFit="1" customWidth="1"/>
    <col min="16" max="16" width="11.7109375" bestFit="1" customWidth="1"/>
    <col min="17" max="17" width="8.140625" style="118" bestFit="1" customWidth="1"/>
    <col min="18" max="18" width="11.42578125" style="119" customWidth="1"/>
  </cols>
  <sheetData>
    <row r="1" spans="1:18" x14ac:dyDescent="0.25">
      <c r="A1" s="29" t="s">
        <v>1136</v>
      </c>
      <c r="B1" s="29" t="s">
        <v>1140</v>
      </c>
      <c r="C1" s="29" t="s">
        <v>1141</v>
      </c>
      <c r="D1" s="29" t="s">
        <v>1142</v>
      </c>
      <c r="E1" s="29" t="s">
        <v>1143</v>
      </c>
      <c r="F1" s="29" t="s">
        <v>1144</v>
      </c>
      <c r="G1" s="29" t="s">
        <v>1145</v>
      </c>
      <c r="H1" s="29" t="s">
        <v>1146</v>
      </c>
      <c r="I1" s="29" t="s">
        <v>1147</v>
      </c>
      <c r="J1" s="29" t="s">
        <v>1148</v>
      </c>
      <c r="K1" s="29" t="s">
        <v>1149</v>
      </c>
      <c r="L1" s="29" t="s">
        <v>1150</v>
      </c>
      <c r="M1" s="29" t="s">
        <v>1151</v>
      </c>
      <c r="N1" s="29" t="s">
        <v>1234</v>
      </c>
      <c r="O1" s="29" t="s">
        <v>1235</v>
      </c>
      <c r="P1" s="29" t="s">
        <v>1152</v>
      </c>
      <c r="Q1" s="29"/>
      <c r="R1" s="93"/>
    </row>
    <row r="2" spans="1:18" x14ac:dyDescent="0.25">
      <c r="A2" s="118" t="s">
        <v>10</v>
      </c>
      <c r="B2" s="118">
        <v>203.38910000000001</v>
      </c>
      <c r="C2" s="118"/>
      <c r="D2" s="118">
        <v>203.38910000000001</v>
      </c>
      <c r="E2" s="118">
        <v>119.97</v>
      </c>
      <c r="F2" s="118">
        <v>59.898099999999999</v>
      </c>
      <c r="G2" s="118">
        <v>15.018000000000001</v>
      </c>
      <c r="H2" s="118">
        <v>30</v>
      </c>
      <c r="I2" s="118">
        <v>26.094799999999999</v>
      </c>
      <c r="J2" s="118">
        <v>2.9289000000000001</v>
      </c>
      <c r="K2" s="118"/>
      <c r="L2" s="118">
        <v>4.2102000000000004</v>
      </c>
      <c r="M2" s="118"/>
      <c r="N2" s="118">
        <v>0</v>
      </c>
      <c r="O2" s="118">
        <v>0</v>
      </c>
      <c r="P2" s="118">
        <v>221.33600000000001</v>
      </c>
    </row>
    <row r="3" spans="1:18" x14ac:dyDescent="0.25">
      <c r="A3" s="118" t="s">
        <v>11</v>
      </c>
      <c r="B3" s="120">
        <v>2077.2323999999999</v>
      </c>
      <c r="C3" s="118">
        <v>108.0256</v>
      </c>
      <c r="D3" s="120">
        <v>2185.2579999999998</v>
      </c>
      <c r="E3" s="118">
        <v>933.25</v>
      </c>
      <c r="F3" s="118">
        <v>643.55849999999998</v>
      </c>
      <c r="G3" s="118">
        <v>72.422899999999998</v>
      </c>
      <c r="H3" s="118">
        <v>277</v>
      </c>
      <c r="I3" s="118">
        <v>280.36860000000001</v>
      </c>
      <c r="J3" s="118"/>
      <c r="K3" s="118">
        <v>106</v>
      </c>
      <c r="L3" s="118">
        <v>45.2348</v>
      </c>
      <c r="M3" s="118">
        <v>36.459099999999999</v>
      </c>
      <c r="N3" s="118">
        <v>0</v>
      </c>
      <c r="O3" s="118">
        <v>0</v>
      </c>
      <c r="P3" s="120">
        <v>2294.14</v>
      </c>
    </row>
    <row r="4" spans="1:18" x14ac:dyDescent="0.25">
      <c r="A4" s="118" t="s">
        <v>12</v>
      </c>
      <c r="B4" s="118">
        <v>125.541</v>
      </c>
      <c r="C4" s="118"/>
      <c r="D4" s="118">
        <v>125.541</v>
      </c>
      <c r="E4" s="118">
        <v>40</v>
      </c>
      <c r="F4" s="118">
        <v>36.971800000000002</v>
      </c>
      <c r="G4" s="118">
        <v>0.75700000000000001</v>
      </c>
      <c r="H4" s="118">
        <v>20</v>
      </c>
      <c r="I4" s="118">
        <v>16.1069</v>
      </c>
      <c r="J4" s="118">
        <v>2.9198</v>
      </c>
      <c r="K4" s="118"/>
      <c r="L4" s="118">
        <v>2.5987</v>
      </c>
      <c r="M4" s="118"/>
      <c r="N4" s="118">
        <v>0</v>
      </c>
      <c r="O4" s="118">
        <v>0</v>
      </c>
      <c r="P4" s="118">
        <v>129.21780000000001</v>
      </c>
    </row>
    <row r="5" spans="1:18" x14ac:dyDescent="0.25">
      <c r="A5" s="118" t="s">
        <v>13</v>
      </c>
      <c r="B5" s="118">
        <v>285.97899999999998</v>
      </c>
      <c r="C5" s="118"/>
      <c r="D5" s="118">
        <v>285.97899999999998</v>
      </c>
      <c r="E5" s="118">
        <v>56</v>
      </c>
      <c r="F5" s="118">
        <v>84.220799999999997</v>
      </c>
      <c r="G5" s="118"/>
      <c r="H5" s="118">
        <v>36</v>
      </c>
      <c r="I5" s="118">
        <v>36.691099999999999</v>
      </c>
      <c r="J5" s="118"/>
      <c r="K5" s="118"/>
      <c r="L5" s="118">
        <v>5.9198000000000004</v>
      </c>
      <c r="M5" s="118"/>
      <c r="N5" s="118">
        <v>0</v>
      </c>
      <c r="O5" s="118">
        <v>0</v>
      </c>
      <c r="P5" s="118">
        <v>285.97899999999998</v>
      </c>
    </row>
    <row r="6" spans="1:18" x14ac:dyDescent="0.25">
      <c r="A6" s="118" t="s">
        <v>497</v>
      </c>
      <c r="B6" s="118">
        <v>239.6962</v>
      </c>
      <c r="C6" s="118"/>
      <c r="D6" s="118">
        <v>181.36670000000001</v>
      </c>
      <c r="E6" s="118">
        <v>31</v>
      </c>
      <c r="F6" s="118">
        <v>70.590500000000006</v>
      </c>
      <c r="G6" s="118"/>
      <c r="H6" s="118">
        <v>21</v>
      </c>
      <c r="I6" s="118">
        <v>23.269300000000001</v>
      </c>
      <c r="J6" s="118"/>
      <c r="K6" s="118"/>
      <c r="L6" s="118">
        <v>3.7543000000000002</v>
      </c>
      <c r="M6" s="118"/>
      <c r="N6" s="118">
        <v>0</v>
      </c>
      <c r="O6" s="118">
        <v>0</v>
      </c>
      <c r="P6" s="118">
        <v>239.6962</v>
      </c>
    </row>
    <row r="7" spans="1:18" x14ac:dyDescent="0.25">
      <c r="A7" s="118" t="s">
        <v>14</v>
      </c>
      <c r="B7" s="120">
        <v>2051.6145000000001</v>
      </c>
      <c r="C7" s="118">
        <v>85.637500000000003</v>
      </c>
      <c r="D7" s="120">
        <v>2137.252</v>
      </c>
      <c r="E7" s="118">
        <v>532</v>
      </c>
      <c r="F7" s="118">
        <v>629.42070000000001</v>
      </c>
      <c r="G7" s="118"/>
      <c r="H7" s="118">
        <v>249</v>
      </c>
      <c r="I7" s="118">
        <v>274.20940000000002</v>
      </c>
      <c r="J7" s="118"/>
      <c r="K7" s="118">
        <v>6</v>
      </c>
      <c r="L7" s="118">
        <v>44.241100000000003</v>
      </c>
      <c r="M7" s="118"/>
      <c r="N7" s="118">
        <v>0</v>
      </c>
      <c r="O7" s="118">
        <v>0</v>
      </c>
      <c r="P7" s="120">
        <v>2137.252</v>
      </c>
    </row>
    <row r="8" spans="1:18" x14ac:dyDescent="0.25">
      <c r="A8" s="118" t="s">
        <v>15</v>
      </c>
      <c r="B8" s="118">
        <v>299.48500000000001</v>
      </c>
      <c r="C8" s="118"/>
      <c r="D8" s="118">
        <v>299.48500000000001</v>
      </c>
      <c r="E8" s="118">
        <v>114.01</v>
      </c>
      <c r="F8" s="118">
        <v>88.198300000000003</v>
      </c>
      <c r="G8" s="118">
        <v>6.4528999999999996</v>
      </c>
      <c r="H8" s="118">
        <v>50</v>
      </c>
      <c r="I8" s="118">
        <v>38.423900000000003</v>
      </c>
      <c r="J8" s="118">
        <v>8.6821000000000002</v>
      </c>
      <c r="K8" s="118"/>
      <c r="L8" s="118">
        <v>6.1993</v>
      </c>
      <c r="M8" s="118"/>
      <c r="N8" s="118">
        <v>0</v>
      </c>
      <c r="O8" s="118">
        <v>0</v>
      </c>
      <c r="P8" s="118">
        <v>314.62</v>
      </c>
    </row>
    <row r="9" spans="1:18" x14ac:dyDescent="0.25">
      <c r="A9" s="118" t="s">
        <v>16</v>
      </c>
      <c r="B9" s="118">
        <v>311.39839999999998</v>
      </c>
      <c r="C9" s="118"/>
      <c r="D9" s="118">
        <v>311.39839999999998</v>
      </c>
      <c r="E9" s="118">
        <v>95</v>
      </c>
      <c r="F9" s="118">
        <v>91.706800000000001</v>
      </c>
      <c r="G9" s="118">
        <v>0.82330000000000003</v>
      </c>
      <c r="H9" s="118">
        <v>34</v>
      </c>
      <c r="I9" s="118">
        <v>39.952399999999997</v>
      </c>
      <c r="J9" s="118"/>
      <c r="K9" s="118"/>
      <c r="L9" s="118">
        <v>6.4459</v>
      </c>
      <c r="M9" s="118"/>
      <c r="N9" s="118">
        <v>0</v>
      </c>
      <c r="O9" s="118">
        <v>0</v>
      </c>
      <c r="P9" s="118">
        <v>312.2217</v>
      </c>
    </row>
    <row r="10" spans="1:18" x14ac:dyDescent="0.25">
      <c r="A10" s="118" t="s">
        <v>17</v>
      </c>
      <c r="B10" s="118">
        <v>133.1677</v>
      </c>
      <c r="C10" s="118"/>
      <c r="D10" s="118">
        <v>133.1677</v>
      </c>
      <c r="E10" s="118">
        <v>63.12</v>
      </c>
      <c r="F10" s="118">
        <v>39.2179</v>
      </c>
      <c r="G10" s="118">
        <v>5.9755000000000003</v>
      </c>
      <c r="H10" s="118">
        <v>16</v>
      </c>
      <c r="I10" s="118">
        <v>17.0854</v>
      </c>
      <c r="J10" s="118"/>
      <c r="K10" s="118"/>
      <c r="L10" s="118">
        <v>2.7566000000000002</v>
      </c>
      <c r="M10" s="118"/>
      <c r="N10" s="118">
        <v>0</v>
      </c>
      <c r="O10" s="118">
        <v>0</v>
      </c>
      <c r="P10" s="118">
        <v>139.14320000000001</v>
      </c>
    </row>
    <row r="11" spans="1:18" x14ac:dyDescent="0.25">
      <c r="A11" s="118" t="s">
        <v>18</v>
      </c>
      <c r="B11" s="118">
        <v>277.7783</v>
      </c>
      <c r="C11" s="118">
        <v>15.712400000000001</v>
      </c>
      <c r="D11" s="118">
        <v>293.4907</v>
      </c>
      <c r="E11" s="118">
        <v>130.66</v>
      </c>
      <c r="F11" s="118">
        <v>86.433000000000007</v>
      </c>
      <c r="G11" s="118">
        <v>11.056699999999999</v>
      </c>
      <c r="H11" s="118">
        <v>34</v>
      </c>
      <c r="I11" s="118">
        <v>37.654899999999998</v>
      </c>
      <c r="J11" s="118"/>
      <c r="K11" s="118"/>
      <c r="L11" s="118">
        <v>6.0753000000000004</v>
      </c>
      <c r="M11" s="118"/>
      <c r="N11" s="118">
        <v>0</v>
      </c>
      <c r="O11" s="118">
        <v>0</v>
      </c>
      <c r="P11" s="118">
        <v>304.54739999999998</v>
      </c>
    </row>
    <row r="12" spans="1:18" x14ac:dyDescent="0.25">
      <c r="A12" s="118" t="s">
        <v>19</v>
      </c>
      <c r="B12" s="118">
        <v>493.90449999999998</v>
      </c>
      <c r="C12" s="118">
        <v>15.6279</v>
      </c>
      <c r="D12" s="118">
        <v>509.5324</v>
      </c>
      <c r="E12" s="118">
        <v>193</v>
      </c>
      <c r="F12" s="118">
        <v>150.0573</v>
      </c>
      <c r="G12" s="118">
        <v>10.7357</v>
      </c>
      <c r="H12" s="118">
        <v>70</v>
      </c>
      <c r="I12" s="118">
        <v>65.373000000000005</v>
      </c>
      <c r="J12" s="118">
        <v>3.4702000000000002</v>
      </c>
      <c r="K12" s="118"/>
      <c r="L12" s="118">
        <v>10.5473</v>
      </c>
      <c r="M12" s="118"/>
      <c r="N12" s="118">
        <v>0</v>
      </c>
      <c r="O12" s="118">
        <v>0</v>
      </c>
      <c r="P12" s="118">
        <v>523.73829999999998</v>
      </c>
    </row>
    <row r="13" spans="1:18" x14ac:dyDescent="0.25">
      <c r="A13" s="118" t="s">
        <v>20</v>
      </c>
      <c r="B13" s="120">
        <v>1976.2429</v>
      </c>
      <c r="C13" s="118">
        <v>99.070999999999998</v>
      </c>
      <c r="D13" s="120">
        <v>2075.3139000000001</v>
      </c>
      <c r="E13" s="120">
        <v>1215.19</v>
      </c>
      <c r="F13" s="118">
        <v>611.17989999999998</v>
      </c>
      <c r="G13" s="118">
        <v>151.0025</v>
      </c>
      <c r="H13" s="118">
        <v>297</v>
      </c>
      <c r="I13" s="118">
        <v>266.26280000000003</v>
      </c>
      <c r="J13" s="118">
        <v>23.052900000000001</v>
      </c>
      <c r="K13" s="118">
        <v>74</v>
      </c>
      <c r="L13" s="118">
        <v>42.959000000000003</v>
      </c>
      <c r="M13" s="118">
        <v>18.624600000000001</v>
      </c>
      <c r="N13" s="118">
        <v>0</v>
      </c>
      <c r="O13" s="118">
        <v>0</v>
      </c>
      <c r="P13" s="120">
        <v>2267.9938999999999</v>
      </c>
    </row>
    <row r="14" spans="1:18" x14ac:dyDescent="0.25">
      <c r="A14" s="118" t="s">
        <v>21</v>
      </c>
      <c r="B14" s="118">
        <v>385.42410000000001</v>
      </c>
      <c r="C14" s="118">
        <v>15.535600000000001</v>
      </c>
      <c r="D14" s="118">
        <v>400.9597</v>
      </c>
      <c r="E14" s="118">
        <v>230</v>
      </c>
      <c r="F14" s="118">
        <v>118.0826</v>
      </c>
      <c r="G14" s="118">
        <v>27.979299999999999</v>
      </c>
      <c r="H14" s="118">
        <v>42</v>
      </c>
      <c r="I14" s="118">
        <v>51.443100000000001</v>
      </c>
      <c r="J14" s="118"/>
      <c r="K14" s="118">
        <v>42</v>
      </c>
      <c r="L14" s="118">
        <v>8.2998999999999992</v>
      </c>
      <c r="M14" s="118">
        <v>20.220099999999999</v>
      </c>
      <c r="N14" s="118">
        <v>1.7531000000000001</v>
      </c>
      <c r="O14" s="118">
        <v>0</v>
      </c>
      <c r="P14" s="118">
        <v>450.91219999999998</v>
      </c>
    </row>
    <row r="15" spans="1:18" x14ac:dyDescent="0.25">
      <c r="A15" s="118" t="s">
        <v>22</v>
      </c>
      <c r="B15" s="118">
        <v>696.15840000000003</v>
      </c>
      <c r="C15" s="118">
        <v>16.6936</v>
      </c>
      <c r="D15" s="118">
        <v>712.85199999999998</v>
      </c>
      <c r="E15" s="118">
        <v>402</v>
      </c>
      <c r="F15" s="118">
        <v>209.9349</v>
      </c>
      <c r="G15" s="118">
        <v>48.016300000000001</v>
      </c>
      <c r="H15" s="118">
        <v>123</v>
      </c>
      <c r="I15" s="118">
        <v>91.4589</v>
      </c>
      <c r="J15" s="118">
        <v>23.655799999999999</v>
      </c>
      <c r="K15" s="118"/>
      <c r="L15" s="118">
        <v>14.756</v>
      </c>
      <c r="M15" s="118"/>
      <c r="N15" s="118">
        <v>13.1365</v>
      </c>
      <c r="O15" s="118">
        <v>0</v>
      </c>
      <c r="P15" s="118">
        <v>797.66060000000004</v>
      </c>
    </row>
    <row r="16" spans="1:18" x14ac:dyDescent="0.25">
      <c r="A16" s="118" t="s">
        <v>23</v>
      </c>
      <c r="B16" s="118">
        <v>272.90530000000001</v>
      </c>
      <c r="C16" s="118">
        <v>15.7723</v>
      </c>
      <c r="D16" s="118">
        <v>288.67759999999998</v>
      </c>
      <c r="E16" s="118">
        <v>192</v>
      </c>
      <c r="F16" s="118">
        <v>85.015600000000006</v>
      </c>
      <c r="G16" s="118">
        <v>26.746099999999998</v>
      </c>
      <c r="H16" s="118">
        <v>41</v>
      </c>
      <c r="I16" s="118">
        <v>37.037300000000002</v>
      </c>
      <c r="J16" s="118">
        <v>2.972</v>
      </c>
      <c r="K16" s="118">
        <v>23</v>
      </c>
      <c r="L16" s="118">
        <v>5.9756</v>
      </c>
      <c r="M16" s="118">
        <v>10.214600000000001</v>
      </c>
      <c r="N16" s="118">
        <v>1.8293999999999999</v>
      </c>
      <c r="O16" s="118">
        <v>0</v>
      </c>
      <c r="P16" s="118">
        <v>330.43970000000002</v>
      </c>
    </row>
    <row r="17" spans="1:16" x14ac:dyDescent="0.25">
      <c r="A17" s="118" t="s">
        <v>24</v>
      </c>
      <c r="B17" s="120">
        <v>1612.7955999999999</v>
      </c>
      <c r="C17" s="118">
        <v>61.901499999999999</v>
      </c>
      <c r="D17" s="120">
        <v>1674.6971000000001</v>
      </c>
      <c r="E17" s="118">
        <v>836.36</v>
      </c>
      <c r="F17" s="118">
        <v>493.19830000000002</v>
      </c>
      <c r="G17" s="118">
        <v>85.790400000000005</v>
      </c>
      <c r="H17" s="118">
        <v>217</v>
      </c>
      <c r="I17" s="118">
        <v>214.86359999999999</v>
      </c>
      <c r="J17" s="118">
        <v>1.6023000000000001</v>
      </c>
      <c r="K17" s="118">
        <v>51</v>
      </c>
      <c r="L17" s="118">
        <v>34.666200000000003</v>
      </c>
      <c r="M17" s="118">
        <v>9.8003</v>
      </c>
      <c r="N17" s="118">
        <v>0</v>
      </c>
      <c r="O17" s="118">
        <v>0</v>
      </c>
      <c r="P17" s="120">
        <v>1771.8901000000001</v>
      </c>
    </row>
    <row r="18" spans="1:16" x14ac:dyDescent="0.25">
      <c r="A18" s="118" t="s">
        <v>25</v>
      </c>
      <c r="B18" s="118">
        <v>516.19910000000004</v>
      </c>
      <c r="C18" s="118">
        <v>9.5510999999999999</v>
      </c>
      <c r="D18" s="118">
        <v>525.75019999999995</v>
      </c>
      <c r="E18" s="118">
        <v>285</v>
      </c>
      <c r="F18" s="118">
        <v>154.83340000000001</v>
      </c>
      <c r="G18" s="118">
        <v>32.541600000000003</v>
      </c>
      <c r="H18" s="118">
        <v>84</v>
      </c>
      <c r="I18" s="118">
        <v>67.453800000000001</v>
      </c>
      <c r="J18" s="118">
        <v>12.409700000000001</v>
      </c>
      <c r="K18" s="118">
        <v>132</v>
      </c>
      <c r="L18" s="118">
        <v>10.882999999999999</v>
      </c>
      <c r="M18" s="118">
        <v>72.670199999999994</v>
      </c>
      <c r="N18" s="118">
        <v>0</v>
      </c>
      <c r="O18" s="118">
        <v>0</v>
      </c>
      <c r="P18" s="118">
        <v>643.37170000000003</v>
      </c>
    </row>
    <row r="19" spans="1:16" x14ac:dyDescent="0.25">
      <c r="A19" s="118" t="s">
        <v>498</v>
      </c>
      <c r="B19" s="118">
        <v>135.9674</v>
      </c>
      <c r="C19" s="118"/>
      <c r="D19" s="118">
        <v>97.5535</v>
      </c>
      <c r="E19" s="118">
        <v>93.95</v>
      </c>
      <c r="F19" s="118">
        <v>40.042400000000001</v>
      </c>
      <c r="G19" s="118">
        <v>13.476900000000001</v>
      </c>
      <c r="H19" s="118">
        <v>13</v>
      </c>
      <c r="I19" s="118">
        <v>12.5161</v>
      </c>
      <c r="J19" s="118">
        <v>0.3629</v>
      </c>
      <c r="K19" s="118"/>
      <c r="L19" s="118">
        <v>2.0194000000000001</v>
      </c>
      <c r="M19" s="118"/>
      <c r="N19" s="118">
        <v>0</v>
      </c>
      <c r="O19" s="118">
        <v>0</v>
      </c>
      <c r="P19" s="118">
        <v>149.80719999999999</v>
      </c>
    </row>
    <row r="20" spans="1:16" x14ac:dyDescent="0.25">
      <c r="A20" s="118" t="s">
        <v>26</v>
      </c>
      <c r="B20" s="120">
        <v>2020.972</v>
      </c>
      <c r="C20" s="118">
        <v>119.2908</v>
      </c>
      <c r="D20" s="120">
        <v>2140.2628</v>
      </c>
      <c r="E20" s="120">
        <v>1254.74</v>
      </c>
      <c r="F20" s="118">
        <v>630.30740000000003</v>
      </c>
      <c r="G20" s="118">
        <v>156.10820000000001</v>
      </c>
      <c r="H20" s="118">
        <v>319</v>
      </c>
      <c r="I20" s="118">
        <v>274.59570000000002</v>
      </c>
      <c r="J20" s="118">
        <v>33.303199999999997</v>
      </c>
      <c r="K20" s="118">
        <v>561</v>
      </c>
      <c r="L20" s="118">
        <v>44.303400000000003</v>
      </c>
      <c r="M20" s="118">
        <v>310.0179</v>
      </c>
      <c r="N20" s="118">
        <v>36.853299999999997</v>
      </c>
      <c r="O20" s="118">
        <v>0</v>
      </c>
      <c r="P20" s="120">
        <v>2676.5454</v>
      </c>
    </row>
    <row r="21" spans="1:16" x14ac:dyDescent="0.25">
      <c r="A21" s="118" t="s">
        <v>27</v>
      </c>
      <c r="B21" s="118">
        <v>288.90559999999999</v>
      </c>
      <c r="C21" s="118"/>
      <c r="D21" s="118">
        <v>288.90559999999999</v>
      </c>
      <c r="E21" s="118">
        <v>117</v>
      </c>
      <c r="F21" s="118">
        <v>85.082700000000003</v>
      </c>
      <c r="G21" s="118">
        <v>7.9793000000000003</v>
      </c>
      <c r="H21" s="118">
        <v>26</v>
      </c>
      <c r="I21" s="118">
        <v>37.066600000000001</v>
      </c>
      <c r="J21" s="118"/>
      <c r="K21" s="118"/>
      <c r="L21" s="118">
        <v>5.9802999999999997</v>
      </c>
      <c r="M21" s="118"/>
      <c r="N21" s="118">
        <v>0</v>
      </c>
      <c r="O21" s="118">
        <v>0</v>
      </c>
      <c r="P21" s="118">
        <v>296.88490000000002</v>
      </c>
    </row>
    <row r="22" spans="1:16" x14ac:dyDescent="0.25">
      <c r="A22" s="118" t="s">
        <v>28</v>
      </c>
      <c r="B22" s="118">
        <v>154.33029999999999</v>
      </c>
      <c r="C22" s="118"/>
      <c r="D22" s="118">
        <v>154.33029999999999</v>
      </c>
      <c r="E22" s="118">
        <v>119</v>
      </c>
      <c r="F22" s="118">
        <v>45.450299999999999</v>
      </c>
      <c r="G22" s="118">
        <v>18.3874</v>
      </c>
      <c r="H22" s="118">
        <v>20</v>
      </c>
      <c r="I22" s="118">
        <v>19.800599999999999</v>
      </c>
      <c r="J22" s="118">
        <v>0.14960000000000001</v>
      </c>
      <c r="K22" s="118"/>
      <c r="L22" s="118">
        <v>3.1945999999999999</v>
      </c>
      <c r="M22" s="118"/>
      <c r="N22" s="118">
        <v>0</v>
      </c>
      <c r="O22" s="118">
        <v>0</v>
      </c>
      <c r="P22" s="118">
        <v>172.8673</v>
      </c>
    </row>
    <row r="23" spans="1:16" x14ac:dyDescent="0.25">
      <c r="A23" s="118" t="s">
        <v>29</v>
      </c>
      <c r="B23" s="120">
        <v>1099.2347</v>
      </c>
      <c r="C23" s="118">
        <v>26.870200000000001</v>
      </c>
      <c r="D23" s="120">
        <v>1126.1049</v>
      </c>
      <c r="E23" s="118">
        <v>565</v>
      </c>
      <c r="F23" s="118">
        <v>331.6379</v>
      </c>
      <c r="G23" s="118">
        <v>58.340499999999999</v>
      </c>
      <c r="H23" s="118">
        <v>215</v>
      </c>
      <c r="I23" s="118">
        <v>144.47929999999999</v>
      </c>
      <c r="J23" s="118">
        <v>52.890599999999999</v>
      </c>
      <c r="K23" s="118">
        <v>13</v>
      </c>
      <c r="L23" s="118">
        <v>23.310400000000001</v>
      </c>
      <c r="M23" s="118"/>
      <c r="N23" s="118">
        <v>6.3571</v>
      </c>
      <c r="O23" s="118">
        <v>0</v>
      </c>
      <c r="P23" s="120">
        <v>1243.6931</v>
      </c>
    </row>
    <row r="24" spans="1:16" x14ac:dyDescent="0.25">
      <c r="A24" s="118" t="s">
        <v>30</v>
      </c>
      <c r="B24" s="118">
        <v>142.8415</v>
      </c>
      <c r="C24" s="118"/>
      <c r="D24" s="118">
        <v>142.8415</v>
      </c>
      <c r="E24" s="118">
        <v>59</v>
      </c>
      <c r="F24" s="118">
        <v>42.066800000000001</v>
      </c>
      <c r="G24" s="118">
        <v>4.2332999999999998</v>
      </c>
      <c r="H24" s="118">
        <v>14</v>
      </c>
      <c r="I24" s="118">
        <v>18.326599999999999</v>
      </c>
      <c r="J24" s="118"/>
      <c r="K24" s="118"/>
      <c r="L24" s="118">
        <v>2.9567999999999999</v>
      </c>
      <c r="M24" s="118"/>
      <c r="N24" s="118">
        <v>0</v>
      </c>
      <c r="O24" s="118">
        <v>0</v>
      </c>
      <c r="P24" s="118">
        <v>147.07480000000001</v>
      </c>
    </row>
    <row r="25" spans="1:16" x14ac:dyDescent="0.25">
      <c r="A25" s="118" t="s">
        <v>31</v>
      </c>
      <c r="B25" s="118">
        <v>97.065200000000004</v>
      </c>
      <c r="C25" s="118"/>
      <c r="D25" s="118">
        <v>97.065200000000004</v>
      </c>
      <c r="E25" s="118">
        <v>93</v>
      </c>
      <c r="F25" s="118">
        <v>28.585699999999999</v>
      </c>
      <c r="G25" s="118">
        <v>16.1036</v>
      </c>
      <c r="H25" s="118">
        <v>19</v>
      </c>
      <c r="I25" s="118">
        <v>12.4535</v>
      </c>
      <c r="J25" s="118">
        <v>4.9099000000000004</v>
      </c>
      <c r="K25" s="118">
        <v>1</v>
      </c>
      <c r="L25" s="118">
        <v>2.0091999999999999</v>
      </c>
      <c r="M25" s="118"/>
      <c r="N25" s="118">
        <v>0</v>
      </c>
      <c r="O25" s="118">
        <v>0</v>
      </c>
      <c r="P25" s="118">
        <v>118.0787</v>
      </c>
    </row>
    <row r="26" spans="1:16" x14ac:dyDescent="0.25">
      <c r="A26" s="118" t="s">
        <v>32</v>
      </c>
      <c r="B26" s="118">
        <v>676.24810000000002</v>
      </c>
      <c r="C26" s="118">
        <v>4.7660999999999998</v>
      </c>
      <c r="D26" s="118">
        <v>681.01419999999996</v>
      </c>
      <c r="E26" s="118">
        <v>120</v>
      </c>
      <c r="F26" s="118">
        <v>200.55869999999999</v>
      </c>
      <c r="G26" s="118"/>
      <c r="H26" s="118">
        <v>68</v>
      </c>
      <c r="I26" s="118">
        <v>87.374099999999999</v>
      </c>
      <c r="J26" s="118"/>
      <c r="K26" s="118"/>
      <c r="L26" s="118">
        <v>14.097</v>
      </c>
      <c r="M26" s="118"/>
      <c r="N26" s="118">
        <v>0</v>
      </c>
      <c r="O26" s="118">
        <v>0</v>
      </c>
      <c r="P26" s="118">
        <v>681.01419999999996</v>
      </c>
    </row>
    <row r="27" spans="1:16" x14ac:dyDescent="0.25">
      <c r="A27" s="118" t="s">
        <v>33</v>
      </c>
      <c r="B27" s="118">
        <v>332.35660000000001</v>
      </c>
      <c r="C27" s="118"/>
      <c r="D27" s="118">
        <v>332.35660000000001</v>
      </c>
      <c r="E27" s="118">
        <v>161.03</v>
      </c>
      <c r="F27" s="118">
        <v>97.879000000000005</v>
      </c>
      <c r="G27" s="118">
        <v>15.787699999999999</v>
      </c>
      <c r="H27" s="118">
        <v>40</v>
      </c>
      <c r="I27" s="118">
        <v>42.641399999999997</v>
      </c>
      <c r="J27" s="118"/>
      <c r="K27" s="118"/>
      <c r="L27" s="118">
        <v>6.8798000000000004</v>
      </c>
      <c r="M27" s="118"/>
      <c r="N27" s="118">
        <v>0</v>
      </c>
      <c r="O27" s="118">
        <v>0</v>
      </c>
      <c r="P27" s="118">
        <v>348.14429999999999</v>
      </c>
    </row>
    <row r="28" spans="1:16" x14ac:dyDescent="0.25">
      <c r="A28" s="118" t="s">
        <v>34</v>
      </c>
      <c r="B28" s="118">
        <v>111.1417</v>
      </c>
      <c r="C28" s="118"/>
      <c r="D28" s="118">
        <v>111.1417</v>
      </c>
      <c r="E28" s="118">
        <v>61</v>
      </c>
      <c r="F28" s="118">
        <v>32.731200000000001</v>
      </c>
      <c r="G28" s="118">
        <v>7.0671999999999997</v>
      </c>
      <c r="H28" s="118">
        <v>12</v>
      </c>
      <c r="I28" s="118">
        <v>14.259499999999999</v>
      </c>
      <c r="J28" s="118"/>
      <c r="K28" s="118"/>
      <c r="L28" s="118">
        <v>2.3006000000000002</v>
      </c>
      <c r="M28" s="118"/>
      <c r="N28" s="118">
        <v>1.8563000000000001</v>
      </c>
      <c r="O28" s="118">
        <v>0</v>
      </c>
      <c r="P28" s="118">
        <v>120.0652</v>
      </c>
    </row>
    <row r="29" spans="1:16" x14ac:dyDescent="0.25">
      <c r="A29" s="118" t="s">
        <v>499</v>
      </c>
      <c r="B29" s="118">
        <v>58.207700000000003</v>
      </c>
      <c r="C29" s="118"/>
      <c r="D29" s="118">
        <v>34.814799999999998</v>
      </c>
      <c r="E29" s="118">
        <v>3</v>
      </c>
      <c r="F29" s="118">
        <v>17.142199999999999</v>
      </c>
      <c r="G29" s="118"/>
      <c r="H29" s="118">
        <v>5</v>
      </c>
      <c r="I29" s="118">
        <v>4.4667000000000003</v>
      </c>
      <c r="J29" s="118">
        <v>0.39989999999999998</v>
      </c>
      <c r="K29" s="118"/>
      <c r="L29" s="118">
        <v>0.72070000000000001</v>
      </c>
      <c r="M29" s="118"/>
      <c r="N29" s="118">
        <v>0</v>
      </c>
      <c r="O29" s="118">
        <v>0</v>
      </c>
      <c r="P29" s="118">
        <v>58.607599999999998</v>
      </c>
    </row>
    <row r="30" spans="1:16" x14ac:dyDescent="0.25">
      <c r="A30" s="118" t="s">
        <v>35</v>
      </c>
      <c r="B30" s="118">
        <v>838.32259999999997</v>
      </c>
      <c r="C30" s="118">
        <v>22.052800000000001</v>
      </c>
      <c r="D30" s="118">
        <v>860.37540000000001</v>
      </c>
      <c r="E30" s="118">
        <v>469.01</v>
      </c>
      <c r="F30" s="118">
        <v>253.38059999999999</v>
      </c>
      <c r="G30" s="118">
        <v>53.907400000000003</v>
      </c>
      <c r="H30" s="118">
        <v>127</v>
      </c>
      <c r="I30" s="118">
        <v>110.3862</v>
      </c>
      <c r="J30" s="118">
        <v>12.4604</v>
      </c>
      <c r="K30" s="118"/>
      <c r="L30" s="118">
        <v>17.809799999999999</v>
      </c>
      <c r="M30" s="118"/>
      <c r="N30" s="118">
        <v>2.2806000000000002</v>
      </c>
      <c r="O30" s="118">
        <v>0</v>
      </c>
      <c r="P30" s="118">
        <v>929.02380000000005</v>
      </c>
    </row>
    <row r="31" spans="1:16" x14ac:dyDescent="0.25">
      <c r="A31" s="118" t="s">
        <v>36</v>
      </c>
      <c r="B31" s="118">
        <v>466.45940000000002</v>
      </c>
      <c r="C31" s="118"/>
      <c r="D31" s="118">
        <v>466.45940000000002</v>
      </c>
      <c r="E31" s="118">
        <v>495.16</v>
      </c>
      <c r="F31" s="118">
        <v>137.3723</v>
      </c>
      <c r="G31" s="118">
        <v>89.446899999999999</v>
      </c>
      <c r="H31" s="118">
        <v>86</v>
      </c>
      <c r="I31" s="118">
        <v>59.846699999999998</v>
      </c>
      <c r="J31" s="118">
        <v>19.614899999999999</v>
      </c>
      <c r="K31" s="118">
        <v>2</v>
      </c>
      <c r="L31" s="118">
        <v>9.6556999999999995</v>
      </c>
      <c r="M31" s="118"/>
      <c r="N31" s="118">
        <v>0</v>
      </c>
      <c r="O31" s="118">
        <v>0</v>
      </c>
      <c r="P31" s="118">
        <v>575.52120000000002</v>
      </c>
    </row>
    <row r="32" spans="1:16" x14ac:dyDescent="0.25">
      <c r="A32" s="118" t="s">
        <v>37</v>
      </c>
      <c r="B32" s="120">
        <v>1069.6424999999999</v>
      </c>
      <c r="C32" s="118">
        <v>37.317799999999998</v>
      </c>
      <c r="D32" s="120">
        <v>1106.9603</v>
      </c>
      <c r="E32" s="118">
        <v>790.09</v>
      </c>
      <c r="F32" s="118">
        <v>325.99979999999999</v>
      </c>
      <c r="G32" s="118">
        <v>116.02249999999999</v>
      </c>
      <c r="H32" s="118">
        <v>212</v>
      </c>
      <c r="I32" s="118">
        <v>142.023</v>
      </c>
      <c r="J32" s="118">
        <v>52.482700000000001</v>
      </c>
      <c r="K32" s="118"/>
      <c r="L32" s="118">
        <v>22.914100000000001</v>
      </c>
      <c r="M32" s="118"/>
      <c r="N32" s="118">
        <v>0</v>
      </c>
      <c r="O32" s="118">
        <v>0</v>
      </c>
      <c r="P32" s="120">
        <v>1275.4655</v>
      </c>
    </row>
    <row r="33" spans="1:16" x14ac:dyDescent="0.25">
      <c r="A33" s="118" t="s">
        <v>38</v>
      </c>
      <c r="B33" s="118">
        <v>636.2722</v>
      </c>
      <c r="C33" s="118">
        <v>16.880099999999999</v>
      </c>
      <c r="D33" s="118">
        <v>653.15229999999997</v>
      </c>
      <c r="E33" s="118">
        <v>279.75</v>
      </c>
      <c r="F33" s="118">
        <v>192.35339999999999</v>
      </c>
      <c r="G33" s="118">
        <v>21.8492</v>
      </c>
      <c r="H33" s="118">
        <v>126</v>
      </c>
      <c r="I33" s="118">
        <v>83.799400000000006</v>
      </c>
      <c r="J33" s="118">
        <v>31.650400000000001</v>
      </c>
      <c r="K33" s="118">
        <v>1</v>
      </c>
      <c r="L33" s="118">
        <v>13.520300000000001</v>
      </c>
      <c r="M33" s="118"/>
      <c r="N33" s="118">
        <v>0</v>
      </c>
      <c r="O33" s="118">
        <v>0</v>
      </c>
      <c r="P33" s="118">
        <v>706.65189999999996</v>
      </c>
    </row>
    <row r="34" spans="1:16" x14ac:dyDescent="0.25">
      <c r="A34" s="118" t="s">
        <v>39</v>
      </c>
      <c r="B34" s="118">
        <v>463.36630000000002</v>
      </c>
      <c r="C34" s="118">
        <v>8.7721</v>
      </c>
      <c r="D34" s="118">
        <v>472.13839999999999</v>
      </c>
      <c r="E34" s="118">
        <v>219</v>
      </c>
      <c r="F34" s="118">
        <v>139.04480000000001</v>
      </c>
      <c r="G34" s="118">
        <v>19.988800000000001</v>
      </c>
      <c r="H34" s="118">
        <v>57</v>
      </c>
      <c r="I34" s="118">
        <v>60.575400000000002</v>
      </c>
      <c r="J34" s="118"/>
      <c r="K34" s="118"/>
      <c r="L34" s="118">
        <v>9.7733000000000008</v>
      </c>
      <c r="M34" s="118"/>
      <c r="N34" s="118">
        <v>0</v>
      </c>
      <c r="O34" s="118">
        <v>0</v>
      </c>
      <c r="P34" s="118">
        <v>492.12720000000002</v>
      </c>
    </row>
    <row r="35" spans="1:16" x14ac:dyDescent="0.25">
      <c r="A35" s="118" t="s">
        <v>40</v>
      </c>
      <c r="B35" s="118">
        <v>162.33090000000001</v>
      </c>
      <c r="C35" s="118">
        <v>5.4394</v>
      </c>
      <c r="D35" s="118">
        <v>167.77029999999999</v>
      </c>
      <c r="E35" s="118">
        <v>36</v>
      </c>
      <c r="F35" s="118">
        <v>49.4084</v>
      </c>
      <c r="G35" s="118"/>
      <c r="H35" s="118">
        <v>13</v>
      </c>
      <c r="I35" s="118">
        <v>21.524899999999999</v>
      </c>
      <c r="J35" s="118"/>
      <c r="K35" s="118"/>
      <c r="L35" s="118">
        <v>3.4727999999999999</v>
      </c>
      <c r="M35" s="118"/>
      <c r="N35" s="118">
        <v>0</v>
      </c>
      <c r="O35" s="118">
        <v>0</v>
      </c>
      <c r="P35" s="118">
        <v>167.77029999999999</v>
      </c>
    </row>
    <row r="36" spans="1:16" x14ac:dyDescent="0.25">
      <c r="A36" s="118" t="s">
        <v>41</v>
      </c>
      <c r="B36" s="118">
        <v>176.1344</v>
      </c>
      <c r="C36" s="118">
        <v>11.503500000000001</v>
      </c>
      <c r="D36" s="118">
        <v>187.6379</v>
      </c>
      <c r="E36" s="118">
        <v>118.72</v>
      </c>
      <c r="F36" s="118">
        <v>55.259399999999999</v>
      </c>
      <c r="G36" s="118">
        <v>15.8652</v>
      </c>
      <c r="H36" s="118">
        <v>32</v>
      </c>
      <c r="I36" s="118">
        <v>24.073899999999998</v>
      </c>
      <c r="J36" s="118">
        <v>5.9444999999999997</v>
      </c>
      <c r="K36" s="118"/>
      <c r="L36" s="118">
        <v>3.8841000000000001</v>
      </c>
      <c r="M36" s="118"/>
      <c r="N36" s="118">
        <v>4.0038</v>
      </c>
      <c r="O36" s="118">
        <v>0</v>
      </c>
      <c r="P36" s="118">
        <v>213.45140000000001</v>
      </c>
    </row>
    <row r="37" spans="1:16" x14ac:dyDescent="0.25">
      <c r="A37" s="118" t="s">
        <v>42</v>
      </c>
      <c r="B37" s="118">
        <v>731.16179999999997</v>
      </c>
      <c r="C37" s="118">
        <v>24.930199999999999</v>
      </c>
      <c r="D37" s="118">
        <v>756.09199999999998</v>
      </c>
      <c r="E37" s="118">
        <v>413.07</v>
      </c>
      <c r="F37" s="118">
        <v>222.66909999999999</v>
      </c>
      <c r="G37" s="118">
        <v>47.600200000000001</v>
      </c>
      <c r="H37" s="118">
        <v>103</v>
      </c>
      <c r="I37" s="118">
        <v>97.006600000000006</v>
      </c>
      <c r="J37" s="118">
        <v>4.4950000000000001</v>
      </c>
      <c r="K37" s="118">
        <v>1</v>
      </c>
      <c r="L37" s="118">
        <v>15.6511</v>
      </c>
      <c r="M37" s="118"/>
      <c r="N37" s="118">
        <v>12.6061</v>
      </c>
      <c r="O37" s="118">
        <v>0</v>
      </c>
      <c r="P37" s="118">
        <v>820.79330000000004</v>
      </c>
    </row>
    <row r="38" spans="1:16" x14ac:dyDescent="0.25">
      <c r="A38" s="118" t="s">
        <v>43</v>
      </c>
      <c r="B38" s="120">
        <v>1778.1570999999999</v>
      </c>
      <c r="C38" s="118">
        <v>65.963200000000001</v>
      </c>
      <c r="D38" s="120">
        <v>1844.1203</v>
      </c>
      <c r="E38" s="118">
        <v>204.48</v>
      </c>
      <c r="F38" s="118">
        <v>543.09339999999997</v>
      </c>
      <c r="G38" s="118"/>
      <c r="H38" s="118">
        <v>169</v>
      </c>
      <c r="I38" s="118">
        <v>236.60059999999999</v>
      </c>
      <c r="J38" s="118"/>
      <c r="K38" s="118">
        <v>3</v>
      </c>
      <c r="L38" s="118">
        <v>38.173299999999998</v>
      </c>
      <c r="M38" s="118"/>
      <c r="N38" s="118">
        <v>0</v>
      </c>
      <c r="O38" s="118">
        <v>0</v>
      </c>
      <c r="P38" s="120">
        <v>1844.1203</v>
      </c>
    </row>
    <row r="39" spans="1:16" x14ac:dyDescent="0.25">
      <c r="A39" s="118" t="s">
        <v>44</v>
      </c>
      <c r="B39" s="120">
        <v>1372.7362000000001</v>
      </c>
      <c r="C39" s="118">
        <v>36.648600000000002</v>
      </c>
      <c r="D39" s="120">
        <v>1409.3848</v>
      </c>
      <c r="E39" s="118">
        <v>212</v>
      </c>
      <c r="F39" s="118">
        <v>415.06380000000001</v>
      </c>
      <c r="G39" s="118"/>
      <c r="H39" s="118">
        <v>147</v>
      </c>
      <c r="I39" s="118">
        <v>180.82409999999999</v>
      </c>
      <c r="J39" s="118"/>
      <c r="K39" s="118">
        <v>31</v>
      </c>
      <c r="L39" s="118">
        <v>29.174299999999999</v>
      </c>
      <c r="M39" s="118">
        <v>1.0953999999999999</v>
      </c>
      <c r="N39" s="118">
        <v>0</v>
      </c>
      <c r="O39" s="118">
        <v>0</v>
      </c>
      <c r="P39" s="120">
        <v>1410.4802</v>
      </c>
    </row>
    <row r="40" spans="1:16" x14ac:dyDescent="0.25">
      <c r="A40" s="118" t="s">
        <v>45</v>
      </c>
      <c r="B40" s="118">
        <v>360.2518</v>
      </c>
      <c r="C40" s="118">
        <v>19.5428</v>
      </c>
      <c r="D40" s="118">
        <v>379.7946</v>
      </c>
      <c r="E40" s="118">
        <v>135</v>
      </c>
      <c r="F40" s="118">
        <v>111.84950000000001</v>
      </c>
      <c r="G40" s="118">
        <v>5.7876000000000003</v>
      </c>
      <c r="H40" s="118">
        <v>50</v>
      </c>
      <c r="I40" s="118">
        <v>48.727600000000002</v>
      </c>
      <c r="J40" s="118">
        <v>0.95430000000000004</v>
      </c>
      <c r="K40" s="118"/>
      <c r="L40" s="118">
        <v>7.8616999999999999</v>
      </c>
      <c r="M40" s="118"/>
      <c r="N40" s="118">
        <v>0</v>
      </c>
      <c r="O40" s="118">
        <v>0</v>
      </c>
      <c r="P40" s="118">
        <v>386.53649999999999</v>
      </c>
    </row>
    <row r="41" spans="1:16" x14ac:dyDescent="0.25">
      <c r="A41" s="118" t="s">
        <v>46</v>
      </c>
      <c r="B41" s="120">
        <v>1202.3679</v>
      </c>
      <c r="C41" s="118">
        <v>33.520499999999998</v>
      </c>
      <c r="D41" s="120">
        <v>1235.8884</v>
      </c>
      <c r="E41" s="118">
        <v>191</v>
      </c>
      <c r="F41" s="118">
        <v>363.96910000000003</v>
      </c>
      <c r="G41" s="118"/>
      <c r="H41" s="118">
        <v>113</v>
      </c>
      <c r="I41" s="118">
        <v>158.56450000000001</v>
      </c>
      <c r="J41" s="118"/>
      <c r="K41" s="118"/>
      <c r="L41" s="118">
        <v>25.582899999999999</v>
      </c>
      <c r="M41" s="118"/>
      <c r="N41" s="118">
        <v>2.6560000000000001</v>
      </c>
      <c r="O41" s="118">
        <v>0</v>
      </c>
      <c r="P41" s="120">
        <v>1238.5444</v>
      </c>
    </row>
    <row r="42" spans="1:16" x14ac:dyDescent="0.25">
      <c r="A42" s="118" t="s">
        <v>47</v>
      </c>
      <c r="B42" s="118">
        <v>509.74360000000001</v>
      </c>
      <c r="C42" s="118">
        <v>20.508900000000001</v>
      </c>
      <c r="D42" s="118">
        <v>530.25250000000005</v>
      </c>
      <c r="E42" s="118">
        <v>170</v>
      </c>
      <c r="F42" s="118">
        <v>156.15940000000001</v>
      </c>
      <c r="G42" s="118">
        <v>3.4601999999999999</v>
      </c>
      <c r="H42" s="118">
        <v>44</v>
      </c>
      <c r="I42" s="118">
        <v>68.031400000000005</v>
      </c>
      <c r="J42" s="118"/>
      <c r="K42" s="118">
        <v>2</v>
      </c>
      <c r="L42" s="118">
        <v>10.9762</v>
      </c>
      <c r="M42" s="118"/>
      <c r="N42" s="118">
        <v>0</v>
      </c>
      <c r="O42" s="118">
        <v>0</v>
      </c>
      <c r="P42" s="118">
        <v>533.71270000000004</v>
      </c>
    </row>
    <row r="43" spans="1:16" x14ac:dyDescent="0.25">
      <c r="A43" s="118" t="s">
        <v>48</v>
      </c>
      <c r="B43" s="120">
        <v>15802.9264</v>
      </c>
      <c r="C43" s="118">
        <v>946.97260000000006</v>
      </c>
      <c r="D43" s="120">
        <v>16749.899000000001</v>
      </c>
      <c r="E43" s="120">
        <v>7737.07</v>
      </c>
      <c r="F43" s="120">
        <v>4932.8453</v>
      </c>
      <c r="G43" s="118">
        <v>701.05619999999999</v>
      </c>
      <c r="H43" s="115">
        <v>1851</v>
      </c>
      <c r="I43" s="120">
        <v>2149.0120000000002</v>
      </c>
      <c r="J43" s="118"/>
      <c r="K43" s="115">
        <v>1255</v>
      </c>
      <c r="L43" s="118">
        <v>346.72289999999998</v>
      </c>
      <c r="M43" s="118">
        <v>544.96630000000005</v>
      </c>
      <c r="N43" s="118">
        <v>67.582599999999999</v>
      </c>
      <c r="O43" s="118">
        <v>0</v>
      </c>
      <c r="P43" s="120">
        <v>18063.504099999998</v>
      </c>
    </row>
    <row r="44" spans="1:16" x14ac:dyDescent="0.25">
      <c r="A44" s="118" t="s">
        <v>49</v>
      </c>
      <c r="B44" s="118">
        <v>639.63720000000001</v>
      </c>
      <c r="C44" s="118">
        <v>13.275700000000001</v>
      </c>
      <c r="D44" s="118">
        <v>652.91290000000004</v>
      </c>
      <c r="E44" s="118">
        <v>119.04</v>
      </c>
      <c r="F44" s="118">
        <v>192.28280000000001</v>
      </c>
      <c r="G44" s="118"/>
      <c r="H44" s="118">
        <v>123</v>
      </c>
      <c r="I44" s="118">
        <v>83.768699999999995</v>
      </c>
      <c r="J44" s="118">
        <v>29.423500000000001</v>
      </c>
      <c r="K44" s="118">
        <v>2</v>
      </c>
      <c r="L44" s="118">
        <v>13.5153</v>
      </c>
      <c r="M44" s="118"/>
      <c r="N44" s="118">
        <v>0</v>
      </c>
      <c r="O44" s="118">
        <v>0</v>
      </c>
      <c r="P44" s="118">
        <v>682.33640000000003</v>
      </c>
    </row>
    <row r="45" spans="1:16" x14ac:dyDescent="0.25">
      <c r="A45" s="118" t="s">
        <v>50</v>
      </c>
      <c r="B45" s="118">
        <v>733.86900000000003</v>
      </c>
      <c r="C45" s="118">
        <v>24.741</v>
      </c>
      <c r="D45" s="118">
        <v>758.61</v>
      </c>
      <c r="E45" s="118">
        <v>116</v>
      </c>
      <c r="F45" s="118">
        <v>223.41059999999999</v>
      </c>
      <c r="G45" s="118"/>
      <c r="H45" s="118">
        <v>57</v>
      </c>
      <c r="I45" s="118">
        <v>97.329700000000003</v>
      </c>
      <c r="J45" s="118"/>
      <c r="K45" s="118"/>
      <c r="L45" s="118">
        <v>15.703200000000001</v>
      </c>
      <c r="M45" s="118"/>
      <c r="N45" s="118">
        <v>5.0176999999999996</v>
      </c>
      <c r="O45" s="118">
        <v>0</v>
      </c>
      <c r="P45" s="118">
        <v>763.6277</v>
      </c>
    </row>
    <row r="46" spans="1:16" x14ac:dyDescent="0.25">
      <c r="A46" s="118" t="s">
        <v>51</v>
      </c>
      <c r="B46" s="118">
        <v>250.3818</v>
      </c>
      <c r="C46" s="118"/>
      <c r="D46" s="118">
        <v>250.3818</v>
      </c>
      <c r="E46" s="118">
        <v>64</v>
      </c>
      <c r="F46" s="118">
        <v>73.737399999999994</v>
      </c>
      <c r="G46" s="118"/>
      <c r="H46" s="118">
        <v>35</v>
      </c>
      <c r="I46" s="118">
        <v>32.124000000000002</v>
      </c>
      <c r="J46" s="118">
        <v>2.157</v>
      </c>
      <c r="K46" s="118"/>
      <c r="L46" s="118">
        <v>5.1829000000000001</v>
      </c>
      <c r="M46" s="118"/>
      <c r="N46" s="118">
        <v>0</v>
      </c>
      <c r="O46" s="118">
        <v>0</v>
      </c>
      <c r="P46" s="118">
        <v>252.53880000000001</v>
      </c>
    </row>
    <row r="47" spans="1:16" x14ac:dyDescent="0.25">
      <c r="A47" s="118" t="s">
        <v>52</v>
      </c>
      <c r="B47" s="120">
        <v>9038.5871999999999</v>
      </c>
      <c r="C47" s="118">
        <v>429.28410000000002</v>
      </c>
      <c r="D47" s="120">
        <v>9467.8713000000007</v>
      </c>
      <c r="E47" s="120">
        <v>5953.83</v>
      </c>
      <c r="F47" s="120">
        <v>2788.2881000000002</v>
      </c>
      <c r="G47" s="118">
        <v>791.38549999999998</v>
      </c>
      <c r="H47" s="115">
        <v>1083</v>
      </c>
      <c r="I47" s="120">
        <v>1214.7279000000001</v>
      </c>
      <c r="J47" s="118"/>
      <c r="K47" s="118">
        <v>815</v>
      </c>
      <c r="L47" s="118">
        <v>195.98490000000001</v>
      </c>
      <c r="M47" s="118">
        <v>371.40899999999999</v>
      </c>
      <c r="N47" s="118">
        <v>0</v>
      </c>
      <c r="O47" s="118">
        <v>0</v>
      </c>
      <c r="P47" s="120">
        <v>10630.665800000001</v>
      </c>
    </row>
    <row r="48" spans="1:16" x14ac:dyDescent="0.25">
      <c r="A48" s="118" t="s">
        <v>53</v>
      </c>
      <c r="B48" s="118">
        <v>533.02890000000002</v>
      </c>
      <c r="C48" s="118">
        <v>15.8187</v>
      </c>
      <c r="D48" s="118">
        <v>548.84760000000006</v>
      </c>
      <c r="E48" s="118">
        <v>322</v>
      </c>
      <c r="F48" s="118">
        <v>161.63560000000001</v>
      </c>
      <c r="G48" s="118">
        <v>40.091099999999997</v>
      </c>
      <c r="H48" s="118">
        <v>98</v>
      </c>
      <c r="I48" s="118">
        <v>70.417100000000005</v>
      </c>
      <c r="J48" s="118">
        <v>20.687100000000001</v>
      </c>
      <c r="K48" s="118"/>
      <c r="L48" s="118">
        <v>11.3611</v>
      </c>
      <c r="M48" s="118"/>
      <c r="N48" s="118">
        <v>0</v>
      </c>
      <c r="O48" s="118">
        <v>0</v>
      </c>
      <c r="P48" s="118">
        <v>609.62580000000003</v>
      </c>
    </row>
    <row r="49" spans="1:16" x14ac:dyDescent="0.25">
      <c r="A49" s="118" t="s">
        <v>54</v>
      </c>
      <c r="B49" s="120">
        <v>4461.4607999999998</v>
      </c>
      <c r="C49" s="118">
        <v>134.07159999999999</v>
      </c>
      <c r="D49" s="120">
        <v>4595.5324000000001</v>
      </c>
      <c r="E49" s="120">
        <v>3149.29</v>
      </c>
      <c r="F49" s="120">
        <v>1353.3842999999999</v>
      </c>
      <c r="G49" s="118">
        <v>448.97640000000001</v>
      </c>
      <c r="H49" s="118">
        <v>844</v>
      </c>
      <c r="I49" s="118">
        <v>589.60680000000002</v>
      </c>
      <c r="J49" s="118">
        <v>190.79490000000001</v>
      </c>
      <c r="K49" s="118">
        <v>11</v>
      </c>
      <c r="L49" s="118">
        <v>95.127499999999998</v>
      </c>
      <c r="M49" s="118"/>
      <c r="N49" s="118">
        <v>54.786999999999999</v>
      </c>
      <c r="O49" s="118">
        <v>0</v>
      </c>
      <c r="P49" s="120">
        <v>5290.0906999999997</v>
      </c>
    </row>
    <row r="50" spans="1:16" x14ac:dyDescent="0.25">
      <c r="A50" s="118" t="s">
        <v>55</v>
      </c>
      <c r="B50" s="118">
        <v>749.70090000000005</v>
      </c>
      <c r="C50" s="118">
        <v>20.8581</v>
      </c>
      <c r="D50" s="118">
        <v>770.55899999999997</v>
      </c>
      <c r="E50" s="118">
        <v>497.31</v>
      </c>
      <c r="F50" s="118">
        <v>226.92959999999999</v>
      </c>
      <c r="G50" s="118">
        <v>67.595100000000002</v>
      </c>
      <c r="H50" s="118">
        <v>129</v>
      </c>
      <c r="I50" s="118">
        <v>98.862700000000004</v>
      </c>
      <c r="J50" s="118">
        <v>22.603000000000002</v>
      </c>
      <c r="K50" s="118"/>
      <c r="L50" s="118">
        <v>15.9506</v>
      </c>
      <c r="M50" s="118"/>
      <c r="N50" s="118">
        <v>0</v>
      </c>
      <c r="O50" s="118">
        <v>0</v>
      </c>
      <c r="P50" s="118">
        <v>860.75710000000004</v>
      </c>
    </row>
    <row r="51" spans="1:16" x14ac:dyDescent="0.25">
      <c r="A51" s="118" t="s">
        <v>56</v>
      </c>
      <c r="B51" s="118">
        <v>54.338099999999997</v>
      </c>
      <c r="C51" s="118"/>
      <c r="D51" s="118">
        <v>54.338099999999997</v>
      </c>
      <c r="E51" s="118">
        <v>44</v>
      </c>
      <c r="F51" s="118">
        <v>16.002600000000001</v>
      </c>
      <c r="G51" s="118">
        <v>6.9993999999999996</v>
      </c>
      <c r="H51" s="118">
        <v>13</v>
      </c>
      <c r="I51" s="118">
        <v>6.9715999999999996</v>
      </c>
      <c r="J51" s="118">
        <v>4.5213000000000001</v>
      </c>
      <c r="K51" s="118"/>
      <c r="L51" s="118">
        <v>1.1248</v>
      </c>
      <c r="M51" s="118"/>
      <c r="N51" s="118">
        <v>0</v>
      </c>
      <c r="O51" s="118">
        <v>0</v>
      </c>
      <c r="P51" s="118">
        <v>65.858800000000002</v>
      </c>
    </row>
    <row r="52" spans="1:16" x14ac:dyDescent="0.25">
      <c r="A52" s="118" t="s">
        <v>57</v>
      </c>
      <c r="B52" s="118">
        <v>545.63530000000003</v>
      </c>
      <c r="C52" s="118">
        <v>26.710899999999999</v>
      </c>
      <c r="D52" s="118">
        <v>572.34619999999995</v>
      </c>
      <c r="E52" s="118">
        <v>259.5</v>
      </c>
      <c r="F52" s="118">
        <v>168.55600000000001</v>
      </c>
      <c r="G52" s="118">
        <v>22.736000000000001</v>
      </c>
      <c r="H52" s="118">
        <v>100</v>
      </c>
      <c r="I52" s="118">
        <v>73.432000000000002</v>
      </c>
      <c r="J52" s="118">
        <v>19.925999999999998</v>
      </c>
      <c r="K52" s="118"/>
      <c r="L52" s="118">
        <v>11.8476</v>
      </c>
      <c r="M52" s="118"/>
      <c r="N52" s="118">
        <v>9.0813000000000006</v>
      </c>
      <c r="O52" s="118">
        <v>0</v>
      </c>
      <c r="P52" s="118">
        <v>624.08950000000004</v>
      </c>
    </row>
    <row r="53" spans="1:16" x14ac:dyDescent="0.25">
      <c r="A53" s="118" t="s">
        <v>500</v>
      </c>
      <c r="B53" s="118">
        <v>33.603200000000001</v>
      </c>
      <c r="C53" s="118">
        <v>0.30559999999999998</v>
      </c>
      <c r="D53" s="118">
        <v>19.134399999999999</v>
      </c>
      <c r="E53" s="118">
        <v>17</v>
      </c>
      <c r="F53" s="118">
        <v>9.9861000000000004</v>
      </c>
      <c r="G53" s="118">
        <v>1.7535000000000001</v>
      </c>
      <c r="H53" s="118">
        <v>5</v>
      </c>
      <c r="I53" s="118">
        <v>2.4548999999999999</v>
      </c>
      <c r="J53" s="118">
        <v>1.9088000000000001</v>
      </c>
      <c r="K53" s="118"/>
      <c r="L53" s="118">
        <v>0.39610000000000001</v>
      </c>
      <c r="M53" s="118"/>
      <c r="N53" s="118">
        <v>0</v>
      </c>
      <c r="O53" s="118">
        <v>0</v>
      </c>
      <c r="P53" s="118">
        <v>37.571100000000001</v>
      </c>
    </row>
    <row r="54" spans="1:16" x14ac:dyDescent="0.25">
      <c r="A54" s="118" t="s">
        <v>501</v>
      </c>
      <c r="B54" s="118">
        <v>53.618200000000002</v>
      </c>
      <c r="C54" s="118"/>
      <c r="D54" s="118">
        <v>37.790199999999999</v>
      </c>
      <c r="E54" s="118">
        <v>29</v>
      </c>
      <c r="F54" s="118">
        <v>15.7906</v>
      </c>
      <c r="G54" s="118">
        <v>3.3024</v>
      </c>
      <c r="H54" s="118">
        <v>7</v>
      </c>
      <c r="I54" s="118">
        <v>4.8484999999999996</v>
      </c>
      <c r="J54" s="118">
        <v>1.6135999999999999</v>
      </c>
      <c r="K54" s="118"/>
      <c r="L54" s="118">
        <v>0.7823</v>
      </c>
      <c r="M54" s="118"/>
      <c r="N54" s="118">
        <v>0</v>
      </c>
      <c r="O54" s="118">
        <v>0</v>
      </c>
      <c r="P54" s="118">
        <v>58.534199999999998</v>
      </c>
    </row>
    <row r="55" spans="1:16" x14ac:dyDescent="0.25">
      <c r="A55" s="118" t="s">
        <v>58</v>
      </c>
      <c r="B55" s="118">
        <v>331.37279999999998</v>
      </c>
      <c r="C55" s="118">
        <v>15.5252</v>
      </c>
      <c r="D55" s="118">
        <v>346.89800000000002</v>
      </c>
      <c r="E55" s="118">
        <v>157</v>
      </c>
      <c r="F55" s="118">
        <v>102.1615</v>
      </c>
      <c r="G55" s="118">
        <v>13.7096</v>
      </c>
      <c r="H55" s="118">
        <v>69</v>
      </c>
      <c r="I55" s="118">
        <v>44.506999999999998</v>
      </c>
      <c r="J55" s="118">
        <v>18.369700000000002</v>
      </c>
      <c r="K55" s="118"/>
      <c r="L55" s="118">
        <v>7.1807999999999996</v>
      </c>
      <c r="M55" s="118"/>
      <c r="N55" s="118">
        <v>2.3256999999999999</v>
      </c>
      <c r="O55" s="118">
        <v>0</v>
      </c>
      <c r="P55" s="118">
        <v>381.303</v>
      </c>
    </row>
    <row r="56" spans="1:16" x14ac:dyDescent="0.25">
      <c r="A56" s="118" t="s">
        <v>502</v>
      </c>
      <c r="B56" s="118">
        <v>48.564100000000003</v>
      </c>
      <c r="C56" s="118"/>
      <c r="D56" s="118">
        <v>32.453600000000002</v>
      </c>
      <c r="E56" s="118">
        <v>8</v>
      </c>
      <c r="F56" s="118">
        <v>14.302099999999999</v>
      </c>
      <c r="G56" s="118"/>
      <c r="H56" s="118">
        <v>5</v>
      </c>
      <c r="I56" s="118">
        <v>4.1638000000000002</v>
      </c>
      <c r="J56" s="118">
        <v>0.62719999999999998</v>
      </c>
      <c r="K56" s="118"/>
      <c r="L56" s="118">
        <v>0.67179999999999995</v>
      </c>
      <c r="M56" s="118"/>
      <c r="N56" s="118">
        <v>0</v>
      </c>
      <c r="O56" s="118">
        <v>0</v>
      </c>
      <c r="P56" s="118">
        <v>49.191299999999998</v>
      </c>
    </row>
    <row r="57" spans="1:16" x14ac:dyDescent="0.25">
      <c r="A57" s="118" t="s">
        <v>59</v>
      </c>
      <c r="B57" s="118">
        <v>244.41579999999999</v>
      </c>
      <c r="C57" s="118">
        <v>11.319100000000001</v>
      </c>
      <c r="D57" s="118">
        <v>255.73490000000001</v>
      </c>
      <c r="E57" s="118">
        <v>93</v>
      </c>
      <c r="F57" s="118">
        <v>75.313900000000004</v>
      </c>
      <c r="G57" s="118">
        <v>4.4215</v>
      </c>
      <c r="H57" s="118">
        <v>49</v>
      </c>
      <c r="I57" s="118">
        <v>32.8108</v>
      </c>
      <c r="J57" s="118">
        <v>12.1419</v>
      </c>
      <c r="K57" s="118"/>
      <c r="L57" s="118">
        <v>5.2937000000000003</v>
      </c>
      <c r="M57" s="118"/>
      <c r="N57" s="118">
        <v>0</v>
      </c>
      <c r="O57" s="118">
        <v>0</v>
      </c>
      <c r="P57" s="118">
        <v>272.29829999999998</v>
      </c>
    </row>
    <row r="58" spans="1:16" x14ac:dyDescent="0.25">
      <c r="A58" s="118" t="s">
        <v>503</v>
      </c>
      <c r="B58" s="118">
        <v>37.490600000000001</v>
      </c>
      <c r="C58" s="118">
        <v>0.25530000000000003</v>
      </c>
      <c r="D58" s="118">
        <v>28.3139</v>
      </c>
      <c r="E58" s="118">
        <v>28.17</v>
      </c>
      <c r="F58" s="118">
        <v>11.116199999999999</v>
      </c>
      <c r="G58" s="118">
        <v>4.2634999999999996</v>
      </c>
      <c r="H58" s="118">
        <v>3</v>
      </c>
      <c r="I58" s="118">
        <v>3.6326999999999998</v>
      </c>
      <c r="J58" s="118"/>
      <c r="K58" s="118"/>
      <c r="L58" s="118">
        <v>0.58609999999999995</v>
      </c>
      <c r="M58" s="118"/>
      <c r="N58" s="118">
        <v>0</v>
      </c>
      <c r="O58" s="118">
        <v>0</v>
      </c>
      <c r="P58" s="118">
        <v>42.009399999999999</v>
      </c>
    </row>
    <row r="59" spans="1:16" x14ac:dyDescent="0.25">
      <c r="A59" s="118" t="s">
        <v>60</v>
      </c>
      <c r="B59" s="118">
        <v>925.51229999999998</v>
      </c>
      <c r="C59" s="118">
        <v>39.462400000000002</v>
      </c>
      <c r="D59" s="118">
        <v>964.97469999999998</v>
      </c>
      <c r="E59" s="118">
        <v>368.69</v>
      </c>
      <c r="F59" s="118">
        <v>284.185</v>
      </c>
      <c r="G59" s="118">
        <v>21.126200000000001</v>
      </c>
      <c r="H59" s="118">
        <v>145</v>
      </c>
      <c r="I59" s="118">
        <v>123.80629999999999</v>
      </c>
      <c r="J59" s="118">
        <v>15.895300000000001</v>
      </c>
      <c r="K59" s="118">
        <v>1</v>
      </c>
      <c r="L59" s="118">
        <v>19.975000000000001</v>
      </c>
      <c r="M59" s="118"/>
      <c r="N59" s="118">
        <v>0</v>
      </c>
      <c r="O59" s="118">
        <v>0</v>
      </c>
      <c r="P59" s="120">
        <v>1001.9962</v>
      </c>
    </row>
    <row r="60" spans="1:16" x14ac:dyDescent="0.25">
      <c r="A60" s="118" t="s">
        <v>61</v>
      </c>
      <c r="B60" s="118">
        <v>628.20320000000004</v>
      </c>
      <c r="C60" s="118">
        <v>7.1</v>
      </c>
      <c r="D60" s="118">
        <v>635.30319999999995</v>
      </c>
      <c r="E60" s="118">
        <v>195.62</v>
      </c>
      <c r="F60" s="118">
        <v>187.0968</v>
      </c>
      <c r="G60" s="118">
        <v>2.1307999999999998</v>
      </c>
      <c r="H60" s="118">
        <v>85</v>
      </c>
      <c r="I60" s="118">
        <v>81.509399999999999</v>
      </c>
      <c r="J60" s="118">
        <v>2.6179000000000001</v>
      </c>
      <c r="K60" s="118"/>
      <c r="L60" s="118">
        <v>13.1508</v>
      </c>
      <c r="M60" s="118"/>
      <c r="N60" s="118">
        <v>0</v>
      </c>
      <c r="O60" s="118">
        <v>0</v>
      </c>
      <c r="P60" s="118">
        <v>640.05190000000005</v>
      </c>
    </row>
    <row r="61" spans="1:16" x14ac:dyDescent="0.25">
      <c r="A61" s="118" t="s">
        <v>62</v>
      </c>
      <c r="B61" s="120">
        <v>1936.4537</v>
      </c>
      <c r="C61" s="118">
        <v>25.071899999999999</v>
      </c>
      <c r="D61" s="120">
        <v>1961.5255999999999</v>
      </c>
      <c r="E61" s="118">
        <v>767.66</v>
      </c>
      <c r="F61" s="118">
        <v>577.66930000000002</v>
      </c>
      <c r="G61" s="118">
        <v>47.497700000000002</v>
      </c>
      <c r="H61" s="118">
        <v>317</v>
      </c>
      <c r="I61" s="118">
        <v>251.66370000000001</v>
      </c>
      <c r="J61" s="118">
        <v>49.002200000000002</v>
      </c>
      <c r="K61" s="118">
        <v>12</v>
      </c>
      <c r="L61" s="118">
        <v>40.6036</v>
      </c>
      <c r="M61" s="118"/>
      <c r="N61" s="118">
        <v>23.437799999999999</v>
      </c>
      <c r="O61" s="118">
        <v>0</v>
      </c>
      <c r="P61" s="120">
        <v>2081.4632999999999</v>
      </c>
    </row>
    <row r="62" spans="1:16" x14ac:dyDescent="0.25">
      <c r="A62" s="118" t="s">
        <v>63</v>
      </c>
      <c r="B62" s="118">
        <v>724.74369999999999</v>
      </c>
      <c r="C62" s="118"/>
      <c r="D62" s="118">
        <v>724.74369999999999</v>
      </c>
      <c r="E62" s="118">
        <v>170</v>
      </c>
      <c r="F62" s="118">
        <v>213.43700000000001</v>
      </c>
      <c r="G62" s="118"/>
      <c r="H62" s="118">
        <v>82</v>
      </c>
      <c r="I62" s="118">
        <v>92.9846</v>
      </c>
      <c r="J62" s="118"/>
      <c r="K62" s="118"/>
      <c r="L62" s="118">
        <v>15.0022</v>
      </c>
      <c r="M62" s="118"/>
      <c r="N62" s="118">
        <v>0</v>
      </c>
      <c r="O62" s="118">
        <v>0</v>
      </c>
      <c r="P62" s="118">
        <v>724.74369999999999</v>
      </c>
    </row>
    <row r="63" spans="1:16" x14ac:dyDescent="0.25">
      <c r="A63" s="118" t="s">
        <v>64</v>
      </c>
      <c r="B63" s="118">
        <v>341.65199999999999</v>
      </c>
      <c r="C63" s="118">
        <v>15.6561</v>
      </c>
      <c r="D63" s="118">
        <v>357.30810000000002</v>
      </c>
      <c r="E63" s="118">
        <v>174</v>
      </c>
      <c r="F63" s="118">
        <v>105.2272</v>
      </c>
      <c r="G63" s="118">
        <v>17.193200000000001</v>
      </c>
      <c r="H63" s="118">
        <v>62</v>
      </c>
      <c r="I63" s="118">
        <v>45.842599999999997</v>
      </c>
      <c r="J63" s="118">
        <v>12.118</v>
      </c>
      <c r="K63" s="118"/>
      <c r="L63" s="118">
        <v>7.3963000000000001</v>
      </c>
      <c r="M63" s="118"/>
      <c r="N63" s="118">
        <v>0</v>
      </c>
      <c r="O63" s="118">
        <v>0</v>
      </c>
      <c r="P63" s="118">
        <v>386.61930000000001</v>
      </c>
    </row>
    <row r="64" spans="1:16" x14ac:dyDescent="0.25">
      <c r="A64" s="118" t="s">
        <v>65</v>
      </c>
      <c r="B64" s="120">
        <v>3491.0563999999999</v>
      </c>
      <c r="C64" s="118">
        <v>1.3533999999999999</v>
      </c>
      <c r="D64" s="120">
        <v>3492.4097999999999</v>
      </c>
      <c r="E64" s="118">
        <v>449.28</v>
      </c>
      <c r="F64" s="120">
        <v>1028.5146999999999</v>
      </c>
      <c r="G64" s="118"/>
      <c r="H64" s="118">
        <v>479</v>
      </c>
      <c r="I64" s="118">
        <v>448.07619999999997</v>
      </c>
      <c r="J64" s="118">
        <v>23.192900000000002</v>
      </c>
      <c r="K64" s="118">
        <v>71</v>
      </c>
      <c r="L64" s="118">
        <v>72.292900000000003</v>
      </c>
      <c r="M64" s="118"/>
      <c r="N64" s="118">
        <v>0</v>
      </c>
      <c r="O64" s="118">
        <v>0</v>
      </c>
      <c r="P64" s="120">
        <v>3515.6026999999999</v>
      </c>
    </row>
    <row r="65" spans="1:16" x14ac:dyDescent="0.25">
      <c r="A65" s="118" t="s">
        <v>66</v>
      </c>
      <c r="B65" s="118">
        <v>189.3143</v>
      </c>
      <c r="C65" s="118"/>
      <c r="D65" s="118">
        <v>189.3143</v>
      </c>
      <c r="E65" s="118">
        <v>135.5</v>
      </c>
      <c r="F65" s="118">
        <v>55.753100000000003</v>
      </c>
      <c r="G65" s="118">
        <v>19.936699999999998</v>
      </c>
      <c r="H65" s="118">
        <v>22</v>
      </c>
      <c r="I65" s="118">
        <v>24.289000000000001</v>
      </c>
      <c r="J65" s="118"/>
      <c r="K65" s="118"/>
      <c r="L65" s="118">
        <v>3.9188000000000001</v>
      </c>
      <c r="M65" s="118"/>
      <c r="N65" s="118">
        <v>4.0526999999999997</v>
      </c>
      <c r="O65" s="118">
        <v>0</v>
      </c>
      <c r="P65" s="118">
        <v>213.30369999999999</v>
      </c>
    </row>
    <row r="66" spans="1:16" x14ac:dyDescent="0.25">
      <c r="A66" s="118" t="s">
        <v>67</v>
      </c>
      <c r="B66" s="118">
        <v>293.57929999999999</v>
      </c>
      <c r="C66" s="118"/>
      <c r="D66" s="118">
        <v>293.57929999999999</v>
      </c>
      <c r="E66" s="118">
        <v>244.59</v>
      </c>
      <c r="F66" s="118">
        <v>86.459100000000007</v>
      </c>
      <c r="G66" s="118">
        <v>39.532699999999998</v>
      </c>
      <c r="H66" s="118">
        <v>42</v>
      </c>
      <c r="I66" s="118">
        <v>37.666200000000003</v>
      </c>
      <c r="J66" s="118">
        <v>3.2503000000000002</v>
      </c>
      <c r="K66" s="118">
        <v>3</v>
      </c>
      <c r="L66" s="118">
        <v>6.0770999999999997</v>
      </c>
      <c r="M66" s="118"/>
      <c r="N66" s="118">
        <v>8.4827999999999992</v>
      </c>
      <c r="O66" s="118">
        <v>0</v>
      </c>
      <c r="P66" s="118">
        <v>344.8451</v>
      </c>
    </row>
    <row r="67" spans="1:16" x14ac:dyDescent="0.25">
      <c r="A67" s="118" t="s">
        <v>68</v>
      </c>
      <c r="B67" s="120">
        <v>4899.8557000000001</v>
      </c>
      <c r="C67" s="118">
        <v>128.30799999999999</v>
      </c>
      <c r="D67" s="120">
        <v>5028.1637000000001</v>
      </c>
      <c r="E67" s="120">
        <v>1412.44</v>
      </c>
      <c r="F67" s="120">
        <v>1480.7942</v>
      </c>
      <c r="G67" s="118"/>
      <c r="H67" s="118">
        <v>705</v>
      </c>
      <c r="I67" s="118">
        <v>645.11339999999996</v>
      </c>
      <c r="J67" s="118">
        <v>44.914900000000003</v>
      </c>
      <c r="K67" s="118">
        <v>35</v>
      </c>
      <c r="L67" s="118">
        <v>104.083</v>
      </c>
      <c r="M67" s="118"/>
      <c r="N67" s="118">
        <v>0</v>
      </c>
      <c r="O67" s="118">
        <v>0</v>
      </c>
      <c r="P67" s="120">
        <v>5073.0785999999998</v>
      </c>
    </row>
    <row r="68" spans="1:16" x14ac:dyDescent="0.25">
      <c r="A68" s="118" t="s">
        <v>69</v>
      </c>
      <c r="B68" s="118">
        <v>204.49639999999999</v>
      </c>
      <c r="C68" s="118"/>
      <c r="D68" s="118">
        <v>204.49639999999999</v>
      </c>
      <c r="E68" s="118">
        <v>119</v>
      </c>
      <c r="F68" s="118">
        <v>60.224200000000003</v>
      </c>
      <c r="G68" s="118">
        <v>14.694000000000001</v>
      </c>
      <c r="H68" s="118">
        <v>16</v>
      </c>
      <c r="I68" s="118">
        <v>26.236899999999999</v>
      </c>
      <c r="J68" s="118"/>
      <c r="K68" s="118"/>
      <c r="L68" s="118">
        <v>4.2331000000000003</v>
      </c>
      <c r="M68" s="118"/>
      <c r="N68" s="118">
        <v>0</v>
      </c>
      <c r="O68" s="118">
        <v>0</v>
      </c>
      <c r="P68" s="118">
        <v>219.19040000000001</v>
      </c>
    </row>
    <row r="69" spans="1:16" x14ac:dyDescent="0.25">
      <c r="A69" s="118" t="s">
        <v>70</v>
      </c>
      <c r="B69" s="118">
        <v>316.01330000000002</v>
      </c>
      <c r="C69" s="118">
        <v>0.10059999999999999</v>
      </c>
      <c r="D69" s="118">
        <v>316.1139</v>
      </c>
      <c r="E69" s="118">
        <v>93</v>
      </c>
      <c r="F69" s="118">
        <v>93.095500000000001</v>
      </c>
      <c r="G69" s="118"/>
      <c r="H69" s="118">
        <v>30</v>
      </c>
      <c r="I69" s="118">
        <v>40.557400000000001</v>
      </c>
      <c r="J69" s="118"/>
      <c r="K69" s="118"/>
      <c r="L69" s="118">
        <v>6.5435999999999996</v>
      </c>
      <c r="M69" s="118"/>
      <c r="N69" s="118">
        <v>3.0158</v>
      </c>
      <c r="O69" s="118">
        <v>0</v>
      </c>
      <c r="P69" s="118">
        <v>319.12970000000001</v>
      </c>
    </row>
    <row r="70" spans="1:16" x14ac:dyDescent="0.25">
      <c r="A70" s="118" t="s">
        <v>71</v>
      </c>
      <c r="B70" s="120">
        <v>3654.0999000000002</v>
      </c>
      <c r="C70" s="118">
        <v>56.057299999999998</v>
      </c>
      <c r="D70" s="120">
        <v>3710.1572000000001</v>
      </c>
      <c r="E70" s="120">
        <v>2473.96</v>
      </c>
      <c r="F70" s="120">
        <v>1092.6413</v>
      </c>
      <c r="G70" s="118">
        <v>345.3297</v>
      </c>
      <c r="H70" s="118">
        <v>602</v>
      </c>
      <c r="I70" s="118">
        <v>476.01319999999998</v>
      </c>
      <c r="J70" s="118">
        <v>94.490099999999998</v>
      </c>
      <c r="K70" s="118">
        <v>175</v>
      </c>
      <c r="L70" s="118">
        <v>76.800299999999993</v>
      </c>
      <c r="M70" s="118">
        <v>58.919800000000002</v>
      </c>
      <c r="N70" s="118">
        <v>0</v>
      </c>
      <c r="O70" s="118">
        <v>0</v>
      </c>
      <c r="P70" s="120">
        <v>4208.8968000000004</v>
      </c>
    </row>
    <row r="71" spans="1:16" x14ac:dyDescent="0.25">
      <c r="A71" s="118" t="s">
        <v>504</v>
      </c>
      <c r="B71" s="118">
        <v>307.16359999999997</v>
      </c>
      <c r="C71" s="118">
        <v>8.5040999999999993</v>
      </c>
      <c r="D71" s="118">
        <v>234.03569999999999</v>
      </c>
      <c r="E71" s="118">
        <v>281</v>
      </c>
      <c r="F71" s="118">
        <v>92.964100000000002</v>
      </c>
      <c r="G71" s="118">
        <v>47.009</v>
      </c>
      <c r="H71" s="118">
        <v>29</v>
      </c>
      <c r="I71" s="118">
        <v>30.026800000000001</v>
      </c>
      <c r="J71" s="118"/>
      <c r="K71" s="118"/>
      <c r="L71" s="118">
        <v>4.8445</v>
      </c>
      <c r="M71" s="118"/>
      <c r="N71" s="118">
        <v>0</v>
      </c>
      <c r="O71" s="118">
        <v>0</v>
      </c>
      <c r="P71" s="118">
        <v>362.67669999999998</v>
      </c>
    </row>
    <row r="72" spans="1:16" x14ac:dyDescent="0.25">
      <c r="A72" s="118" t="s">
        <v>72</v>
      </c>
      <c r="B72" s="118">
        <v>106.10550000000001</v>
      </c>
      <c r="C72" s="118"/>
      <c r="D72" s="118">
        <v>106.10550000000001</v>
      </c>
      <c r="E72" s="118">
        <v>32.4</v>
      </c>
      <c r="F72" s="118">
        <v>31.248100000000001</v>
      </c>
      <c r="G72" s="118">
        <v>0.28799999999999998</v>
      </c>
      <c r="H72" s="118">
        <v>19</v>
      </c>
      <c r="I72" s="118">
        <v>13.613300000000001</v>
      </c>
      <c r="J72" s="118">
        <v>4.04</v>
      </c>
      <c r="K72" s="118"/>
      <c r="L72" s="118">
        <v>2.1964000000000001</v>
      </c>
      <c r="M72" s="118"/>
      <c r="N72" s="118">
        <v>0</v>
      </c>
      <c r="O72" s="118">
        <v>0</v>
      </c>
      <c r="P72" s="118">
        <v>110.4335</v>
      </c>
    </row>
    <row r="73" spans="1:16" x14ac:dyDescent="0.25">
      <c r="A73" s="118" t="s">
        <v>73</v>
      </c>
      <c r="B73" s="118">
        <v>121.8819</v>
      </c>
      <c r="C73" s="118"/>
      <c r="D73" s="118">
        <v>121.8819</v>
      </c>
      <c r="E73" s="118">
        <v>53</v>
      </c>
      <c r="F73" s="118">
        <v>35.894199999999998</v>
      </c>
      <c r="G73" s="118">
        <v>4.2763999999999998</v>
      </c>
      <c r="H73" s="118">
        <v>18</v>
      </c>
      <c r="I73" s="118">
        <v>15.6374</v>
      </c>
      <c r="J73" s="118">
        <v>1.7719</v>
      </c>
      <c r="K73" s="118"/>
      <c r="L73" s="118">
        <v>2.5230000000000001</v>
      </c>
      <c r="M73" s="118"/>
      <c r="N73" s="118">
        <v>0</v>
      </c>
      <c r="O73" s="118">
        <v>0</v>
      </c>
      <c r="P73" s="118">
        <v>127.9302</v>
      </c>
    </row>
    <row r="74" spans="1:16" x14ac:dyDescent="0.25">
      <c r="A74" s="118" t="s">
        <v>74</v>
      </c>
      <c r="B74" s="118">
        <v>38.326799999999999</v>
      </c>
      <c r="C74" s="118">
        <v>0.97699999999999998</v>
      </c>
      <c r="D74" s="118">
        <v>39.303800000000003</v>
      </c>
      <c r="E74" s="118">
        <v>32.01</v>
      </c>
      <c r="F74" s="118">
        <v>11.574999999999999</v>
      </c>
      <c r="G74" s="118">
        <v>5.1087999999999996</v>
      </c>
      <c r="H74" s="118">
        <v>6</v>
      </c>
      <c r="I74" s="118">
        <v>5.0427</v>
      </c>
      <c r="J74" s="118">
        <v>0.71799999999999997</v>
      </c>
      <c r="K74" s="118"/>
      <c r="L74" s="118">
        <v>0.81359999999999999</v>
      </c>
      <c r="M74" s="118"/>
      <c r="N74" s="118">
        <v>0</v>
      </c>
      <c r="O74" s="118">
        <v>0</v>
      </c>
      <c r="P74" s="118">
        <v>45.130600000000001</v>
      </c>
    </row>
    <row r="75" spans="1:16" x14ac:dyDescent="0.25">
      <c r="A75" s="118" t="s">
        <v>75</v>
      </c>
      <c r="B75" s="118">
        <v>763.38080000000002</v>
      </c>
      <c r="C75" s="118">
        <v>23.216899999999999</v>
      </c>
      <c r="D75" s="118">
        <v>786.59770000000003</v>
      </c>
      <c r="E75" s="118">
        <v>253.5</v>
      </c>
      <c r="F75" s="118">
        <v>231.65299999999999</v>
      </c>
      <c r="G75" s="118">
        <v>5.4617000000000004</v>
      </c>
      <c r="H75" s="118">
        <v>109</v>
      </c>
      <c r="I75" s="118">
        <v>100.9205</v>
      </c>
      <c r="J75" s="118">
        <v>6.0595999999999997</v>
      </c>
      <c r="K75" s="118">
        <v>1</v>
      </c>
      <c r="L75" s="118">
        <v>16.282599999999999</v>
      </c>
      <c r="M75" s="118"/>
      <c r="N75" s="118">
        <v>0</v>
      </c>
      <c r="O75" s="118">
        <v>0</v>
      </c>
      <c r="P75" s="118">
        <v>798.11900000000003</v>
      </c>
    </row>
    <row r="76" spans="1:16" x14ac:dyDescent="0.25">
      <c r="A76" s="118" t="s">
        <v>76</v>
      </c>
      <c r="B76" s="118">
        <v>140.8098</v>
      </c>
      <c r="C76" s="118"/>
      <c r="D76" s="118">
        <v>140.8098</v>
      </c>
      <c r="E76" s="118">
        <v>48.26</v>
      </c>
      <c r="F76" s="118">
        <v>41.468499999999999</v>
      </c>
      <c r="G76" s="118">
        <v>1.6979</v>
      </c>
      <c r="H76" s="118">
        <v>28</v>
      </c>
      <c r="I76" s="118">
        <v>18.065899999999999</v>
      </c>
      <c r="J76" s="118">
        <v>7.4505999999999997</v>
      </c>
      <c r="K76" s="118"/>
      <c r="L76" s="118">
        <v>2.9148000000000001</v>
      </c>
      <c r="M76" s="118"/>
      <c r="N76" s="118">
        <v>0</v>
      </c>
      <c r="O76" s="118">
        <v>0</v>
      </c>
      <c r="P76" s="118">
        <v>149.95830000000001</v>
      </c>
    </row>
    <row r="77" spans="1:16" x14ac:dyDescent="0.25">
      <c r="A77" s="118" t="s">
        <v>77</v>
      </c>
      <c r="B77" s="118">
        <v>564.71100000000001</v>
      </c>
      <c r="C77" s="118">
        <v>14.9909</v>
      </c>
      <c r="D77" s="118">
        <v>579.70190000000002</v>
      </c>
      <c r="E77" s="118">
        <v>334.5</v>
      </c>
      <c r="F77" s="118">
        <v>170.72219999999999</v>
      </c>
      <c r="G77" s="118">
        <v>40.944400000000002</v>
      </c>
      <c r="H77" s="118">
        <v>101</v>
      </c>
      <c r="I77" s="118">
        <v>74.375799999999998</v>
      </c>
      <c r="J77" s="118">
        <v>19.9682</v>
      </c>
      <c r="K77" s="118"/>
      <c r="L77" s="118">
        <v>11.9998</v>
      </c>
      <c r="M77" s="118"/>
      <c r="N77" s="118">
        <v>0</v>
      </c>
      <c r="O77" s="118">
        <v>0</v>
      </c>
      <c r="P77" s="118">
        <v>640.61450000000002</v>
      </c>
    </row>
    <row r="78" spans="1:16" x14ac:dyDescent="0.25">
      <c r="A78" s="118" t="s">
        <v>78</v>
      </c>
      <c r="B78" s="118">
        <v>446.92570000000001</v>
      </c>
      <c r="C78" s="118">
        <v>17.888000000000002</v>
      </c>
      <c r="D78" s="118">
        <v>464.81369999999998</v>
      </c>
      <c r="E78" s="118">
        <v>277</v>
      </c>
      <c r="F78" s="118">
        <v>136.88759999999999</v>
      </c>
      <c r="G78" s="118">
        <v>35.028100000000002</v>
      </c>
      <c r="H78" s="118">
        <v>78</v>
      </c>
      <c r="I78" s="118">
        <v>59.635599999999997</v>
      </c>
      <c r="J78" s="118">
        <v>13.773300000000001</v>
      </c>
      <c r="K78" s="118"/>
      <c r="L78" s="118">
        <v>9.6216000000000008</v>
      </c>
      <c r="M78" s="118"/>
      <c r="N78" s="118">
        <v>6.8672000000000004</v>
      </c>
      <c r="O78" s="118">
        <v>0</v>
      </c>
      <c r="P78" s="118">
        <v>520.48230000000001</v>
      </c>
    </row>
    <row r="79" spans="1:16" x14ac:dyDescent="0.25">
      <c r="A79" s="118" t="s">
        <v>79</v>
      </c>
      <c r="B79" s="118">
        <v>448.73469999999998</v>
      </c>
      <c r="C79" s="118">
        <v>5.4852999999999996</v>
      </c>
      <c r="D79" s="118">
        <v>454.22</v>
      </c>
      <c r="E79" s="118">
        <v>107</v>
      </c>
      <c r="F79" s="118">
        <v>133.76779999999999</v>
      </c>
      <c r="G79" s="118"/>
      <c r="H79" s="118">
        <v>69</v>
      </c>
      <c r="I79" s="118">
        <v>58.276400000000002</v>
      </c>
      <c r="J79" s="118">
        <v>8.0427</v>
      </c>
      <c r="K79" s="118">
        <v>2</v>
      </c>
      <c r="L79" s="118">
        <v>9.4024000000000001</v>
      </c>
      <c r="M79" s="118"/>
      <c r="N79" s="118">
        <v>0</v>
      </c>
      <c r="O79" s="118">
        <v>0</v>
      </c>
      <c r="P79" s="118">
        <v>462.2627</v>
      </c>
    </row>
    <row r="80" spans="1:16" x14ac:dyDescent="0.25">
      <c r="A80" s="118" t="s">
        <v>505</v>
      </c>
      <c r="B80" s="118">
        <v>146.31540000000001</v>
      </c>
      <c r="C80" s="118"/>
      <c r="D80" s="118">
        <v>111.0797</v>
      </c>
      <c r="E80" s="118">
        <v>30</v>
      </c>
      <c r="F80" s="118">
        <v>43.0899</v>
      </c>
      <c r="G80" s="118"/>
      <c r="H80" s="118">
        <v>12</v>
      </c>
      <c r="I80" s="118">
        <v>14.2515</v>
      </c>
      <c r="J80" s="118"/>
      <c r="K80" s="118"/>
      <c r="L80" s="118">
        <v>2.2993000000000001</v>
      </c>
      <c r="M80" s="118"/>
      <c r="N80" s="118">
        <v>0</v>
      </c>
      <c r="O80" s="118">
        <v>0</v>
      </c>
      <c r="P80" s="118">
        <v>146.31540000000001</v>
      </c>
    </row>
    <row r="81" spans="1:16" x14ac:dyDescent="0.25">
      <c r="A81" s="118" t="s">
        <v>80</v>
      </c>
      <c r="B81" s="120">
        <v>5731.8698000000004</v>
      </c>
      <c r="C81" s="118">
        <v>227.5155</v>
      </c>
      <c r="D81" s="120">
        <v>5959.3852999999999</v>
      </c>
      <c r="E81" s="120">
        <v>1782.83</v>
      </c>
      <c r="F81" s="120">
        <v>1755.039</v>
      </c>
      <c r="G81" s="118">
        <v>6.9478</v>
      </c>
      <c r="H81" s="118">
        <v>533</v>
      </c>
      <c r="I81" s="118">
        <v>764.58910000000003</v>
      </c>
      <c r="J81" s="118"/>
      <c r="K81" s="118">
        <v>77</v>
      </c>
      <c r="L81" s="118">
        <v>123.3593</v>
      </c>
      <c r="M81" s="118"/>
      <c r="N81" s="118">
        <v>40.714399999999998</v>
      </c>
      <c r="O81" s="118">
        <v>0</v>
      </c>
      <c r="P81" s="120">
        <v>6007.0474999999997</v>
      </c>
    </row>
    <row r="82" spans="1:16" x14ac:dyDescent="0.25">
      <c r="A82" s="118" t="s">
        <v>81</v>
      </c>
      <c r="B82" s="118">
        <v>702.04920000000004</v>
      </c>
      <c r="C82" s="118">
        <v>26.618600000000001</v>
      </c>
      <c r="D82" s="118">
        <v>728.66780000000006</v>
      </c>
      <c r="E82" s="118">
        <v>279.56</v>
      </c>
      <c r="F82" s="118">
        <v>214.59270000000001</v>
      </c>
      <c r="G82" s="118">
        <v>16.241800000000001</v>
      </c>
      <c r="H82" s="118">
        <v>133</v>
      </c>
      <c r="I82" s="118">
        <v>93.488100000000003</v>
      </c>
      <c r="J82" s="118">
        <v>29.633900000000001</v>
      </c>
      <c r="K82" s="118"/>
      <c r="L82" s="118">
        <v>15.083399999999999</v>
      </c>
      <c r="M82" s="118"/>
      <c r="N82" s="118">
        <v>8.2827000000000002</v>
      </c>
      <c r="O82" s="118">
        <v>0</v>
      </c>
      <c r="P82" s="118">
        <v>782.82619999999997</v>
      </c>
    </row>
    <row r="83" spans="1:16" x14ac:dyDescent="0.25">
      <c r="A83" s="118" t="s">
        <v>506</v>
      </c>
      <c r="B83" s="118">
        <v>169.29169999999999</v>
      </c>
      <c r="C83" s="118"/>
      <c r="D83" s="118">
        <v>132.8972</v>
      </c>
      <c r="E83" s="118">
        <v>51</v>
      </c>
      <c r="F83" s="118">
        <v>49.856400000000001</v>
      </c>
      <c r="G83" s="118">
        <v>0.28589999999999999</v>
      </c>
      <c r="H83" s="118">
        <v>18</v>
      </c>
      <c r="I83" s="118">
        <v>17.050699999999999</v>
      </c>
      <c r="J83" s="118">
        <v>0.71199999999999997</v>
      </c>
      <c r="K83" s="118"/>
      <c r="L83" s="118">
        <v>2.7509999999999999</v>
      </c>
      <c r="M83" s="118"/>
      <c r="N83" s="118">
        <v>0</v>
      </c>
      <c r="O83" s="118">
        <v>0</v>
      </c>
      <c r="P83" s="118">
        <v>170.28960000000001</v>
      </c>
    </row>
    <row r="84" spans="1:16" x14ac:dyDescent="0.25">
      <c r="A84" s="118" t="s">
        <v>82</v>
      </c>
      <c r="B84" s="120">
        <v>1970.6467</v>
      </c>
      <c r="C84" s="118">
        <v>26.853899999999999</v>
      </c>
      <c r="D84" s="120">
        <v>1997.5006000000001</v>
      </c>
      <c r="E84" s="118">
        <v>253.4</v>
      </c>
      <c r="F84" s="118">
        <v>588.26390000000004</v>
      </c>
      <c r="G84" s="118"/>
      <c r="H84" s="118">
        <v>208</v>
      </c>
      <c r="I84" s="118">
        <v>256.27929999999998</v>
      </c>
      <c r="J84" s="118"/>
      <c r="K84" s="118">
        <v>20</v>
      </c>
      <c r="L84" s="118">
        <v>41.348300000000002</v>
      </c>
      <c r="M84" s="118"/>
      <c r="N84" s="118">
        <v>0</v>
      </c>
      <c r="O84" s="118">
        <v>0</v>
      </c>
      <c r="P84" s="120">
        <v>1997.5006000000001</v>
      </c>
    </row>
    <row r="85" spans="1:16" x14ac:dyDescent="0.25">
      <c r="A85" s="118" t="s">
        <v>83</v>
      </c>
      <c r="B85" s="120">
        <v>1941.5843</v>
      </c>
      <c r="C85" s="118">
        <v>54.373800000000003</v>
      </c>
      <c r="D85" s="120">
        <v>1995.9581000000001</v>
      </c>
      <c r="E85" s="118">
        <v>671</v>
      </c>
      <c r="F85" s="118">
        <v>587.80970000000002</v>
      </c>
      <c r="G85" s="118">
        <v>20.797599999999999</v>
      </c>
      <c r="H85" s="118">
        <v>222</v>
      </c>
      <c r="I85" s="118">
        <v>256.08139999999997</v>
      </c>
      <c r="J85" s="118"/>
      <c r="K85" s="118">
        <v>29</v>
      </c>
      <c r="L85" s="118">
        <v>41.316299999999998</v>
      </c>
      <c r="M85" s="118"/>
      <c r="N85" s="118">
        <v>0</v>
      </c>
      <c r="O85" s="118">
        <v>0</v>
      </c>
      <c r="P85" s="120">
        <v>2016.7556999999999</v>
      </c>
    </row>
    <row r="86" spans="1:16" x14ac:dyDescent="0.25">
      <c r="A86" s="118" t="s">
        <v>84</v>
      </c>
      <c r="B86" s="118">
        <v>258.07490000000001</v>
      </c>
      <c r="C86" s="118"/>
      <c r="D86" s="118">
        <v>258.07490000000001</v>
      </c>
      <c r="E86" s="118">
        <v>84</v>
      </c>
      <c r="F86" s="118">
        <v>76.003100000000003</v>
      </c>
      <c r="G86" s="118">
        <v>1.9992000000000001</v>
      </c>
      <c r="H86" s="118">
        <v>43</v>
      </c>
      <c r="I86" s="118">
        <v>33.110999999999997</v>
      </c>
      <c r="J86" s="118">
        <v>7.4166999999999996</v>
      </c>
      <c r="K86" s="118"/>
      <c r="L86" s="118">
        <v>5.3422000000000001</v>
      </c>
      <c r="M86" s="118"/>
      <c r="N86" s="118">
        <v>0</v>
      </c>
      <c r="O86" s="118">
        <v>0</v>
      </c>
      <c r="P86" s="118">
        <v>267.49079999999998</v>
      </c>
    </row>
    <row r="87" spans="1:16" x14ac:dyDescent="0.25">
      <c r="A87" s="118" t="s">
        <v>85</v>
      </c>
      <c r="B87" s="118">
        <v>414.85239999999999</v>
      </c>
      <c r="C87" s="118">
        <v>3.1480999999999999</v>
      </c>
      <c r="D87" s="118">
        <v>418.00049999999999</v>
      </c>
      <c r="E87" s="118">
        <v>106</v>
      </c>
      <c r="F87" s="118">
        <v>123.1011</v>
      </c>
      <c r="G87" s="118"/>
      <c r="H87" s="118">
        <v>73</v>
      </c>
      <c r="I87" s="118">
        <v>53.6295</v>
      </c>
      <c r="J87" s="118">
        <v>14.527900000000001</v>
      </c>
      <c r="K87" s="118"/>
      <c r="L87" s="118">
        <v>8.6525999999999996</v>
      </c>
      <c r="M87" s="118"/>
      <c r="N87" s="118">
        <v>0</v>
      </c>
      <c r="O87" s="118">
        <v>0</v>
      </c>
      <c r="P87" s="118">
        <v>432.52839999999998</v>
      </c>
    </row>
    <row r="88" spans="1:16" x14ac:dyDescent="0.25">
      <c r="A88" s="118" t="s">
        <v>86</v>
      </c>
      <c r="B88" s="120">
        <v>3686.5787999999998</v>
      </c>
      <c r="C88" s="118">
        <v>174.58930000000001</v>
      </c>
      <c r="D88" s="120">
        <v>3861.1680999999999</v>
      </c>
      <c r="E88" s="120">
        <v>1451.15</v>
      </c>
      <c r="F88" s="120">
        <v>1137.114</v>
      </c>
      <c r="G88" s="118">
        <v>74.048599999999993</v>
      </c>
      <c r="H88" s="118">
        <v>658</v>
      </c>
      <c r="I88" s="118">
        <v>495.3879</v>
      </c>
      <c r="J88" s="118">
        <v>116.12949999999999</v>
      </c>
      <c r="K88" s="118">
        <v>258</v>
      </c>
      <c r="L88" s="118">
        <v>79.926199999999994</v>
      </c>
      <c r="M88" s="118">
        <v>106.0919</v>
      </c>
      <c r="N88" s="118">
        <v>26.3127</v>
      </c>
      <c r="O88" s="118">
        <v>0</v>
      </c>
      <c r="P88" s="120">
        <v>4183.7507999999998</v>
      </c>
    </row>
    <row r="89" spans="1:16" x14ac:dyDescent="0.25">
      <c r="A89" s="118" t="s">
        <v>87</v>
      </c>
      <c r="B89" s="118">
        <v>58.421199999999999</v>
      </c>
      <c r="C89" s="118">
        <v>2.1616</v>
      </c>
      <c r="D89" s="118">
        <v>60.582799999999999</v>
      </c>
      <c r="E89" s="118"/>
      <c r="F89" s="118">
        <v>17.8416</v>
      </c>
      <c r="G89" s="118"/>
      <c r="H89" s="118"/>
      <c r="I89" s="118">
        <v>7.7728000000000002</v>
      </c>
      <c r="J89" s="118"/>
      <c r="K89" s="118"/>
      <c r="L89" s="118">
        <v>1.2541</v>
      </c>
      <c r="M89" s="118"/>
      <c r="N89" s="118">
        <v>0</v>
      </c>
      <c r="O89" s="118">
        <v>0</v>
      </c>
      <c r="P89" s="118">
        <v>60.582799999999999</v>
      </c>
    </row>
    <row r="90" spans="1:16" x14ac:dyDescent="0.25">
      <c r="A90" s="118" t="s">
        <v>88</v>
      </c>
      <c r="B90" s="118">
        <v>837.18939999999998</v>
      </c>
      <c r="C90" s="118">
        <v>41.843600000000002</v>
      </c>
      <c r="D90" s="118">
        <v>879.03300000000002</v>
      </c>
      <c r="E90" s="118">
        <v>499</v>
      </c>
      <c r="F90" s="118">
        <v>258.87520000000001</v>
      </c>
      <c r="G90" s="118">
        <v>60.031199999999998</v>
      </c>
      <c r="H90" s="118">
        <v>94</v>
      </c>
      <c r="I90" s="118">
        <v>112.7799</v>
      </c>
      <c r="J90" s="118"/>
      <c r="K90" s="118"/>
      <c r="L90" s="118">
        <v>18.196000000000002</v>
      </c>
      <c r="M90" s="118"/>
      <c r="N90" s="118">
        <v>7.3133999999999997</v>
      </c>
      <c r="O90" s="118">
        <v>0</v>
      </c>
      <c r="P90" s="118">
        <v>946.37760000000003</v>
      </c>
    </row>
    <row r="91" spans="1:16" x14ac:dyDescent="0.25">
      <c r="A91" s="118" t="s">
        <v>89</v>
      </c>
      <c r="B91" s="120">
        <v>1074.8290999999999</v>
      </c>
      <c r="C91" s="118">
        <v>56.052300000000002</v>
      </c>
      <c r="D91" s="120">
        <v>1130.8814</v>
      </c>
      <c r="E91" s="118">
        <v>600.99</v>
      </c>
      <c r="F91" s="118">
        <v>333.0446</v>
      </c>
      <c r="G91" s="118">
        <v>66.986400000000003</v>
      </c>
      <c r="H91" s="118">
        <v>161</v>
      </c>
      <c r="I91" s="118">
        <v>145.09209999999999</v>
      </c>
      <c r="J91" s="118">
        <v>11.930899999999999</v>
      </c>
      <c r="K91" s="118"/>
      <c r="L91" s="118">
        <v>23.409199999999998</v>
      </c>
      <c r="M91" s="118"/>
      <c r="N91" s="118">
        <v>0</v>
      </c>
      <c r="O91" s="118">
        <v>0</v>
      </c>
      <c r="P91" s="120">
        <v>1209.7987000000001</v>
      </c>
    </row>
    <row r="92" spans="1:16" x14ac:dyDescent="0.25">
      <c r="A92" s="118" t="s">
        <v>90</v>
      </c>
      <c r="B92" s="118">
        <v>146.95009999999999</v>
      </c>
      <c r="C92" s="118">
        <v>1.9099999999999999E-2</v>
      </c>
      <c r="D92" s="118">
        <v>146.9692</v>
      </c>
      <c r="E92" s="118">
        <v>63</v>
      </c>
      <c r="F92" s="118">
        <v>43.282400000000003</v>
      </c>
      <c r="G92" s="118">
        <v>4.9294000000000002</v>
      </c>
      <c r="H92" s="118">
        <v>24</v>
      </c>
      <c r="I92" s="118">
        <v>18.856100000000001</v>
      </c>
      <c r="J92" s="118">
        <v>3.8578999999999999</v>
      </c>
      <c r="K92" s="118"/>
      <c r="L92" s="118">
        <v>3.0423</v>
      </c>
      <c r="M92" s="118"/>
      <c r="N92" s="118">
        <v>0</v>
      </c>
      <c r="O92" s="118">
        <v>0</v>
      </c>
      <c r="P92" s="118">
        <v>155.75649999999999</v>
      </c>
    </row>
    <row r="93" spans="1:16" x14ac:dyDescent="0.25">
      <c r="A93" s="118" t="s">
        <v>91</v>
      </c>
      <c r="B93" s="118">
        <v>224.0351</v>
      </c>
      <c r="C93" s="118">
        <v>2.1267</v>
      </c>
      <c r="D93" s="118">
        <v>226.1618</v>
      </c>
      <c r="E93" s="118">
        <v>102</v>
      </c>
      <c r="F93" s="118">
        <v>66.604699999999994</v>
      </c>
      <c r="G93" s="118">
        <v>8.8488000000000007</v>
      </c>
      <c r="H93" s="118">
        <v>42</v>
      </c>
      <c r="I93" s="118">
        <v>29.0166</v>
      </c>
      <c r="J93" s="118">
        <v>9.7376000000000005</v>
      </c>
      <c r="K93" s="118">
        <v>1</v>
      </c>
      <c r="L93" s="118">
        <v>4.6814999999999998</v>
      </c>
      <c r="M93" s="118"/>
      <c r="N93" s="118">
        <v>0</v>
      </c>
      <c r="O93" s="118">
        <v>0</v>
      </c>
      <c r="P93" s="118">
        <v>244.7482</v>
      </c>
    </row>
    <row r="94" spans="1:16" x14ac:dyDescent="0.25">
      <c r="A94" s="118" t="s">
        <v>92</v>
      </c>
      <c r="B94" s="118">
        <v>101.4753</v>
      </c>
      <c r="C94" s="118"/>
      <c r="D94" s="118">
        <v>101.4753</v>
      </c>
      <c r="E94" s="118">
        <v>26</v>
      </c>
      <c r="F94" s="118">
        <v>29.884499999999999</v>
      </c>
      <c r="G94" s="118"/>
      <c r="H94" s="118">
        <v>12</v>
      </c>
      <c r="I94" s="118">
        <v>13.019299999999999</v>
      </c>
      <c r="J94" s="118"/>
      <c r="K94" s="118"/>
      <c r="L94" s="118">
        <v>2.1004999999999998</v>
      </c>
      <c r="M94" s="118"/>
      <c r="N94" s="118">
        <v>0</v>
      </c>
      <c r="O94" s="118">
        <v>0</v>
      </c>
      <c r="P94" s="118">
        <v>101.4753</v>
      </c>
    </row>
    <row r="95" spans="1:16" x14ac:dyDescent="0.25">
      <c r="A95" s="118" t="s">
        <v>93</v>
      </c>
      <c r="B95" s="118">
        <v>413.24770000000001</v>
      </c>
      <c r="C95" s="118"/>
      <c r="D95" s="118">
        <v>413.24770000000001</v>
      </c>
      <c r="E95" s="118">
        <v>141</v>
      </c>
      <c r="F95" s="118">
        <v>121.70140000000001</v>
      </c>
      <c r="G95" s="118">
        <v>4.8246000000000002</v>
      </c>
      <c r="H95" s="118">
        <v>58</v>
      </c>
      <c r="I95" s="118">
        <v>53.0197</v>
      </c>
      <c r="J95" s="118">
        <v>3.7351999999999999</v>
      </c>
      <c r="K95" s="118"/>
      <c r="L95" s="118">
        <v>8.5541999999999998</v>
      </c>
      <c r="M95" s="118"/>
      <c r="N95" s="118">
        <v>0</v>
      </c>
      <c r="O95" s="118">
        <v>0</v>
      </c>
      <c r="P95" s="118">
        <v>421.8075</v>
      </c>
    </row>
    <row r="96" spans="1:16" x14ac:dyDescent="0.25">
      <c r="A96" s="118" t="s">
        <v>94</v>
      </c>
      <c r="B96" s="118">
        <v>234.80449999999999</v>
      </c>
      <c r="C96" s="118"/>
      <c r="D96" s="118">
        <v>234.80449999999999</v>
      </c>
      <c r="E96" s="118">
        <v>112</v>
      </c>
      <c r="F96" s="118">
        <v>69.149900000000002</v>
      </c>
      <c r="G96" s="118">
        <v>10.7125</v>
      </c>
      <c r="H96" s="118">
        <v>50</v>
      </c>
      <c r="I96" s="118">
        <v>30.125399999999999</v>
      </c>
      <c r="J96" s="118">
        <v>14.905900000000001</v>
      </c>
      <c r="K96" s="118"/>
      <c r="L96" s="118">
        <v>4.8605</v>
      </c>
      <c r="M96" s="118"/>
      <c r="N96" s="118">
        <v>0</v>
      </c>
      <c r="O96" s="118">
        <v>0</v>
      </c>
      <c r="P96" s="118">
        <v>260.42290000000003</v>
      </c>
    </row>
    <row r="97" spans="1:16" x14ac:dyDescent="0.25">
      <c r="A97" s="118" t="s">
        <v>95</v>
      </c>
      <c r="B97" s="120">
        <v>5884.7496000000001</v>
      </c>
      <c r="C97" s="118">
        <v>281.62240000000003</v>
      </c>
      <c r="D97" s="120">
        <v>6166.3720000000003</v>
      </c>
      <c r="E97" s="120">
        <v>1557.95</v>
      </c>
      <c r="F97" s="120">
        <v>1815.9965999999999</v>
      </c>
      <c r="G97" s="118"/>
      <c r="H97" s="118">
        <v>690</v>
      </c>
      <c r="I97" s="118">
        <v>791.14549999999997</v>
      </c>
      <c r="J97" s="118"/>
      <c r="K97" s="118">
        <v>222</v>
      </c>
      <c r="L97" s="118">
        <v>127.6439</v>
      </c>
      <c r="M97" s="118">
        <v>56.613700000000001</v>
      </c>
      <c r="N97" s="118">
        <v>9.2268000000000008</v>
      </c>
      <c r="O97" s="118">
        <v>0</v>
      </c>
      <c r="P97" s="120">
        <v>6232.2124999999996</v>
      </c>
    </row>
    <row r="98" spans="1:16" x14ac:dyDescent="0.25">
      <c r="A98" s="118" t="s">
        <v>96</v>
      </c>
      <c r="B98" s="118">
        <v>670.94920000000002</v>
      </c>
      <c r="C98" s="118">
        <v>32.383699999999997</v>
      </c>
      <c r="D98" s="118">
        <v>703.3329</v>
      </c>
      <c r="E98" s="118">
        <v>332.94</v>
      </c>
      <c r="F98" s="118">
        <v>207.13149999999999</v>
      </c>
      <c r="G98" s="118">
        <v>31.452100000000002</v>
      </c>
      <c r="H98" s="118">
        <v>77</v>
      </c>
      <c r="I98" s="118">
        <v>90.2376</v>
      </c>
      <c r="J98" s="118"/>
      <c r="K98" s="118">
        <v>14</v>
      </c>
      <c r="L98" s="118">
        <v>14.558999999999999</v>
      </c>
      <c r="M98" s="118"/>
      <c r="N98" s="118">
        <v>11.2081</v>
      </c>
      <c r="O98" s="118">
        <v>0</v>
      </c>
      <c r="P98" s="118">
        <v>745.99310000000003</v>
      </c>
    </row>
    <row r="99" spans="1:16" x14ac:dyDescent="0.25">
      <c r="A99" s="118" t="s">
        <v>97</v>
      </c>
      <c r="B99" s="118">
        <v>326.62470000000002</v>
      </c>
      <c r="C99" s="118">
        <v>18.660799999999998</v>
      </c>
      <c r="D99" s="118">
        <v>345.28550000000001</v>
      </c>
      <c r="E99" s="118">
        <v>131</v>
      </c>
      <c r="F99" s="118">
        <v>101.6866</v>
      </c>
      <c r="G99" s="118">
        <v>7.3284000000000002</v>
      </c>
      <c r="H99" s="118">
        <v>42</v>
      </c>
      <c r="I99" s="118">
        <v>44.3001</v>
      </c>
      <c r="J99" s="118"/>
      <c r="K99" s="118">
        <v>1</v>
      </c>
      <c r="L99" s="118">
        <v>7.1474000000000002</v>
      </c>
      <c r="M99" s="118"/>
      <c r="N99" s="118">
        <v>3.2303000000000002</v>
      </c>
      <c r="O99" s="118">
        <v>0</v>
      </c>
      <c r="P99" s="118">
        <v>355.8442</v>
      </c>
    </row>
    <row r="100" spans="1:16" x14ac:dyDescent="0.25">
      <c r="A100" s="118" t="s">
        <v>98</v>
      </c>
      <c r="B100" s="120">
        <v>1151.6146000000001</v>
      </c>
      <c r="C100" s="118">
        <v>48.010300000000001</v>
      </c>
      <c r="D100" s="120">
        <v>1199.6249</v>
      </c>
      <c r="E100" s="118">
        <v>333.23</v>
      </c>
      <c r="F100" s="118">
        <v>353.28949999999998</v>
      </c>
      <c r="G100" s="118"/>
      <c r="H100" s="118">
        <v>112</v>
      </c>
      <c r="I100" s="118">
        <v>153.9119</v>
      </c>
      <c r="J100" s="118"/>
      <c r="K100" s="118">
        <v>6</v>
      </c>
      <c r="L100" s="118">
        <v>24.8322</v>
      </c>
      <c r="M100" s="118"/>
      <c r="N100" s="118">
        <v>3.762</v>
      </c>
      <c r="O100" s="118">
        <v>0</v>
      </c>
      <c r="P100" s="120">
        <v>1203.3869</v>
      </c>
    </row>
    <row r="101" spans="1:16" x14ac:dyDescent="0.25">
      <c r="A101" s="118" t="s">
        <v>99</v>
      </c>
      <c r="B101" s="120">
        <v>5485.5487000000003</v>
      </c>
      <c r="C101" s="118">
        <v>153.05430000000001</v>
      </c>
      <c r="D101" s="120">
        <v>5638.6030000000001</v>
      </c>
      <c r="E101" s="120">
        <v>1147.04</v>
      </c>
      <c r="F101" s="120">
        <v>1660.5686000000001</v>
      </c>
      <c r="G101" s="118"/>
      <c r="H101" s="118">
        <v>673</v>
      </c>
      <c r="I101" s="118">
        <v>723.43280000000004</v>
      </c>
      <c r="J101" s="118"/>
      <c r="K101" s="118">
        <v>193</v>
      </c>
      <c r="L101" s="118">
        <v>116.7191</v>
      </c>
      <c r="M101" s="118">
        <v>45.768599999999999</v>
      </c>
      <c r="N101" s="118">
        <v>23.756799999999998</v>
      </c>
      <c r="O101" s="118">
        <v>0</v>
      </c>
      <c r="P101" s="120">
        <v>5708.1283999999996</v>
      </c>
    </row>
    <row r="102" spans="1:16" x14ac:dyDescent="0.25">
      <c r="A102" s="118" t="s">
        <v>100</v>
      </c>
      <c r="B102" s="118">
        <v>603.82180000000005</v>
      </c>
      <c r="C102" s="118">
        <v>30.057099999999998</v>
      </c>
      <c r="D102" s="118">
        <v>633.87890000000004</v>
      </c>
      <c r="E102" s="118">
        <v>191.64</v>
      </c>
      <c r="F102" s="118">
        <v>186.6773</v>
      </c>
      <c r="G102" s="118">
        <v>1.2406999999999999</v>
      </c>
      <c r="H102" s="118">
        <v>89</v>
      </c>
      <c r="I102" s="118">
        <v>81.326700000000002</v>
      </c>
      <c r="J102" s="118">
        <v>5.7549999999999999</v>
      </c>
      <c r="K102" s="118">
        <v>15</v>
      </c>
      <c r="L102" s="118">
        <v>13.1213</v>
      </c>
      <c r="M102" s="118">
        <v>1.1272</v>
      </c>
      <c r="N102" s="118">
        <v>4.4074</v>
      </c>
      <c r="O102" s="118">
        <v>0</v>
      </c>
      <c r="P102" s="118">
        <v>646.40920000000006</v>
      </c>
    </row>
    <row r="103" spans="1:16" x14ac:dyDescent="0.25">
      <c r="A103" s="118" t="s">
        <v>101</v>
      </c>
      <c r="B103" s="118">
        <v>940.52329999999995</v>
      </c>
      <c r="C103" s="118">
        <v>28.941800000000001</v>
      </c>
      <c r="D103" s="118">
        <v>969.46510000000001</v>
      </c>
      <c r="E103" s="118">
        <v>507</v>
      </c>
      <c r="F103" s="118">
        <v>285.50749999999999</v>
      </c>
      <c r="G103" s="118">
        <v>55.373100000000001</v>
      </c>
      <c r="H103" s="118">
        <v>177</v>
      </c>
      <c r="I103" s="118">
        <v>124.3824</v>
      </c>
      <c r="J103" s="118">
        <v>39.463200000000001</v>
      </c>
      <c r="K103" s="118">
        <v>3</v>
      </c>
      <c r="L103" s="118">
        <v>20.067900000000002</v>
      </c>
      <c r="M103" s="118"/>
      <c r="N103" s="118">
        <v>0</v>
      </c>
      <c r="O103" s="118">
        <v>0</v>
      </c>
      <c r="P103" s="120">
        <v>1064.3014000000001</v>
      </c>
    </row>
    <row r="104" spans="1:16" x14ac:dyDescent="0.25">
      <c r="A104" s="118" t="s">
        <v>102</v>
      </c>
      <c r="B104" s="120">
        <v>3215.4884000000002</v>
      </c>
      <c r="C104" s="118">
        <v>74.565399999999997</v>
      </c>
      <c r="D104" s="120">
        <v>3290.0538000000001</v>
      </c>
      <c r="E104" s="118">
        <v>432.71</v>
      </c>
      <c r="F104" s="118">
        <v>968.92079999999999</v>
      </c>
      <c r="G104" s="118"/>
      <c r="H104" s="118">
        <v>351</v>
      </c>
      <c r="I104" s="118">
        <v>422.1139</v>
      </c>
      <c r="J104" s="118"/>
      <c r="K104" s="118">
        <v>7</v>
      </c>
      <c r="L104" s="118">
        <v>68.104100000000003</v>
      </c>
      <c r="M104" s="118"/>
      <c r="N104" s="118">
        <v>9.8500999999999994</v>
      </c>
      <c r="O104" s="118">
        <v>0</v>
      </c>
      <c r="P104" s="120">
        <v>3299.9038999999998</v>
      </c>
    </row>
    <row r="105" spans="1:16" x14ac:dyDescent="0.25">
      <c r="A105" s="118" t="s">
        <v>103</v>
      </c>
      <c r="B105" s="120">
        <v>2374.9056</v>
      </c>
      <c r="C105" s="118">
        <v>77.096599999999995</v>
      </c>
      <c r="D105" s="120">
        <v>2452.0021999999999</v>
      </c>
      <c r="E105" s="118">
        <v>329.06</v>
      </c>
      <c r="F105" s="118">
        <v>722.1146</v>
      </c>
      <c r="G105" s="118"/>
      <c r="H105" s="118">
        <v>190</v>
      </c>
      <c r="I105" s="118">
        <v>314.59190000000001</v>
      </c>
      <c r="J105" s="118"/>
      <c r="K105" s="118">
        <v>5</v>
      </c>
      <c r="L105" s="118">
        <v>50.756399999999999</v>
      </c>
      <c r="M105" s="118"/>
      <c r="N105" s="118">
        <v>0</v>
      </c>
      <c r="O105" s="118">
        <v>0</v>
      </c>
      <c r="P105" s="120">
        <v>2452.0021999999999</v>
      </c>
    </row>
    <row r="106" spans="1:16" x14ac:dyDescent="0.25">
      <c r="A106" s="118" t="s">
        <v>104</v>
      </c>
      <c r="B106" s="120">
        <v>2311.951</v>
      </c>
      <c r="C106" s="118">
        <v>34.255899999999997</v>
      </c>
      <c r="D106" s="120">
        <v>2346.2069000000001</v>
      </c>
      <c r="E106" s="120">
        <v>1001.22</v>
      </c>
      <c r="F106" s="118">
        <v>690.9579</v>
      </c>
      <c r="G106" s="118">
        <v>77.5655</v>
      </c>
      <c r="H106" s="118">
        <v>318</v>
      </c>
      <c r="I106" s="118">
        <v>301.01830000000001</v>
      </c>
      <c r="J106" s="118">
        <v>12.7362</v>
      </c>
      <c r="K106" s="118">
        <v>1</v>
      </c>
      <c r="L106" s="118">
        <v>48.566499999999998</v>
      </c>
      <c r="M106" s="118"/>
      <c r="N106" s="118">
        <v>0</v>
      </c>
      <c r="O106" s="118">
        <v>0</v>
      </c>
      <c r="P106" s="120">
        <v>2436.5086000000001</v>
      </c>
    </row>
    <row r="107" spans="1:16" x14ac:dyDescent="0.25">
      <c r="A107" s="118" t="s">
        <v>105</v>
      </c>
      <c r="B107" s="120">
        <v>11386.6373</v>
      </c>
      <c r="C107" s="118">
        <v>433.6499</v>
      </c>
      <c r="D107" s="120">
        <v>11820.287200000001</v>
      </c>
      <c r="E107" s="120">
        <v>1781.22</v>
      </c>
      <c r="F107" s="120">
        <v>3481.0745999999999</v>
      </c>
      <c r="G107" s="118"/>
      <c r="H107" s="115">
        <v>1338</v>
      </c>
      <c r="I107" s="120">
        <v>1516.5427999999999</v>
      </c>
      <c r="J107" s="118"/>
      <c r="K107" s="118">
        <v>174</v>
      </c>
      <c r="L107" s="118">
        <v>244.6799</v>
      </c>
      <c r="M107" s="118"/>
      <c r="N107" s="118">
        <v>39.3857</v>
      </c>
      <c r="O107" s="118">
        <v>0</v>
      </c>
      <c r="P107" s="120">
        <v>11859.6729</v>
      </c>
    </row>
    <row r="108" spans="1:16" x14ac:dyDescent="0.25">
      <c r="A108" s="118" t="s">
        <v>508</v>
      </c>
      <c r="B108" s="118">
        <v>23.830400000000001</v>
      </c>
      <c r="C108" s="118"/>
      <c r="D108" s="118">
        <v>20.6966</v>
      </c>
      <c r="E108" s="118">
        <v>13</v>
      </c>
      <c r="F108" s="118">
        <v>7.0180999999999996</v>
      </c>
      <c r="G108" s="118">
        <v>1.4955000000000001</v>
      </c>
      <c r="H108" s="118">
        <v>3</v>
      </c>
      <c r="I108" s="118">
        <v>2.6554000000000002</v>
      </c>
      <c r="J108" s="118">
        <v>0.25850000000000001</v>
      </c>
      <c r="K108" s="118"/>
      <c r="L108" s="118">
        <v>0.4284</v>
      </c>
      <c r="M108" s="118"/>
      <c r="N108" s="118">
        <v>0</v>
      </c>
      <c r="O108" s="118">
        <v>0</v>
      </c>
      <c r="P108" s="118">
        <v>25.584399999999999</v>
      </c>
    </row>
    <row r="109" spans="1:16" x14ac:dyDescent="0.25">
      <c r="A109" s="118" t="s">
        <v>106</v>
      </c>
      <c r="B109" s="120">
        <v>18672.024000000001</v>
      </c>
      <c r="C109" s="118">
        <v>676.62099999999998</v>
      </c>
      <c r="D109" s="120">
        <v>19348.645</v>
      </c>
      <c r="E109" s="120">
        <v>6348.94</v>
      </c>
      <c r="F109" s="120">
        <v>5698.1760000000004</v>
      </c>
      <c r="G109" s="118">
        <v>162.691</v>
      </c>
      <c r="H109" s="115">
        <v>2313</v>
      </c>
      <c r="I109" s="120">
        <v>2482.4312</v>
      </c>
      <c r="J109" s="118"/>
      <c r="K109" s="115">
        <v>1440</v>
      </c>
      <c r="L109" s="118">
        <v>400.517</v>
      </c>
      <c r="M109" s="118">
        <v>623.68979999999999</v>
      </c>
      <c r="N109" s="118">
        <v>147.41579999999999</v>
      </c>
      <c r="O109" s="118">
        <v>0</v>
      </c>
      <c r="P109" s="120">
        <v>20282.441599999998</v>
      </c>
    </row>
    <row r="110" spans="1:16" x14ac:dyDescent="0.25">
      <c r="A110" s="118" t="s">
        <v>107</v>
      </c>
      <c r="B110" s="120">
        <v>1460.1122</v>
      </c>
      <c r="C110" s="118">
        <v>56.763199999999998</v>
      </c>
      <c r="D110" s="120">
        <v>1516.8753999999999</v>
      </c>
      <c r="E110" s="118">
        <v>618.91999999999996</v>
      </c>
      <c r="F110" s="118">
        <v>446.71980000000002</v>
      </c>
      <c r="G110" s="118">
        <v>43.05</v>
      </c>
      <c r="H110" s="118">
        <v>206</v>
      </c>
      <c r="I110" s="118">
        <v>194.61510000000001</v>
      </c>
      <c r="J110" s="118">
        <v>8.5387000000000004</v>
      </c>
      <c r="K110" s="118">
        <v>6</v>
      </c>
      <c r="L110" s="118">
        <v>31.3993</v>
      </c>
      <c r="M110" s="118"/>
      <c r="N110" s="118">
        <v>16.936599999999999</v>
      </c>
      <c r="O110" s="118">
        <v>0</v>
      </c>
      <c r="P110" s="120">
        <v>1585.4006999999999</v>
      </c>
    </row>
    <row r="111" spans="1:16" x14ac:dyDescent="0.25">
      <c r="A111" s="118" t="s">
        <v>108</v>
      </c>
      <c r="B111" s="118">
        <v>805.30349999999999</v>
      </c>
      <c r="C111" s="118">
        <v>30.9617</v>
      </c>
      <c r="D111" s="118">
        <v>836.26520000000005</v>
      </c>
      <c r="E111" s="118">
        <v>168.4</v>
      </c>
      <c r="F111" s="118">
        <v>246.2801</v>
      </c>
      <c r="G111" s="118"/>
      <c r="H111" s="118">
        <v>90</v>
      </c>
      <c r="I111" s="118">
        <v>107.2928</v>
      </c>
      <c r="J111" s="118"/>
      <c r="K111" s="118"/>
      <c r="L111" s="118">
        <v>17.310700000000001</v>
      </c>
      <c r="M111" s="118"/>
      <c r="N111" s="118">
        <v>0</v>
      </c>
      <c r="O111" s="118">
        <v>0</v>
      </c>
      <c r="P111" s="118">
        <v>836.26520000000005</v>
      </c>
    </row>
    <row r="112" spans="1:16" x14ac:dyDescent="0.25">
      <c r="A112" s="118" t="s">
        <v>109</v>
      </c>
      <c r="B112" s="118">
        <v>563.63969999999995</v>
      </c>
      <c r="C112" s="118">
        <v>14.452199999999999</v>
      </c>
      <c r="D112" s="118">
        <v>578.09190000000001</v>
      </c>
      <c r="E112" s="118">
        <v>100</v>
      </c>
      <c r="F112" s="118">
        <v>170.24809999999999</v>
      </c>
      <c r="G112" s="118"/>
      <c r="H112" s="118">
        <v>92</v>
      </c>
      <c r="I112" s="118">
        <v>74.169200000000004</v>
      </c>
      <c r="J112" s="118">
        <v>13.373100000000001</v>
      </c>
      <c r="K112" s="118">
        <v>5</v>
      </c>
      <c r="L112" s="118">
        <v>11.9665</v>
      </c>
      <c r="M112" s="118"/>
      <c r="N112" s="118">
        <v>0</v>
      </c>
      <c r="O112" s="118">
        <v>0</v>
      </c>
      <c r="P112" s="118">
        <v>591.46500000000003</v>
      </c>
    </row>
    <row r="113" spans="1:16" x14ac:dyDescent="0.25">
      <c r="A113" s="118" t="s">
        <v>110</v>
      </c>
      <c r="B113" s="118">
        <v>562.05380000000002</v>
      </c>
      <c r="C113" s="118">
        <v>13.130100000000001</v>
      </c>
      <c r="D113" s="118">
        <v>575.18389999999999</v>
      </c>
      <c r="E113" s="118">
        <v>128</v>
      </c>
      <c r="F113" s="118">
        <v>169.39169999999999</v>
      </c>
      <c r="G113" s="118"/>
      <c r="H113" s="118">
        <v>78</v>
      </c>
      <c r="I113" s="118">
        <v>73.796099999999996</v>
      </c>
      <c r="J113" s="118">
        <v>3.1528999999999998</v>
      </c>
      <c r="K113" s="118"/>
      <c r="L113" s="118">
        <v>11.9063</v>
      </c>
      <c r="M113" s="118"/>
      <c r="N113" s="118">
        <v>0</v>
      </c>
      <c r="O113" s="118">
        <v>0</v>
      </c>
      <c r="P113" s="118">
        <v>578.33680000000004</v>
      </c>
    </row>
    <row r="114" spans="1:16" x14ac:dyDescent="0.25">
      <c r="A114" s="118" t="s">
        <v>111</v>
      </c>
      <c r="B114" s="120">
        <v>1160.6881000000001</v>
      </c>
      <c r="C114" s="118">
        <v>42.669699999999999</v>
      </c>
      <c r="D114" s="120">
        <v>1203.3578</v>
      </c>
      <c r="E114" s="118">
        <v>134.85</v>
      </c>
      <c r="F114" s="118">
        <v>354.38889999999998</v>
      </c>
      <c r="G114" s="118"/>
      <c r="H114" s="118">
        <v>137</v>
      </c>
      <c r="I114" s="118">
        <v>154.39080000000001</v>
      </c>
      <c r="J114" s="118"/>
      <c r="K114" s="118"/>
      <c r="L114" s="118">
        <v>24.909500000000001</v>
      </c>
      <c r="M114" s="118"/>
      <c r="N114" s="118">
        <v>0</v>
      </c>
      <c r="O114" s="118">
        <v>0</v>
      </c>
      <c r="P114" s="120">
        <v>1203.3578</v>
      </c>
    </row>
    <row r="115" spans="1:16" x14ac:dyDescent="0.25">
      <c r="A115" s="118" t="s">
        <v>112</v>
      </c>
      <c r="B115" s="118">
        <v>573.0675</v>
      </c>
      <c r="C115" s="118">
        <v>31.5989</v>
      </c>
      <c r="D115" s="118">
        <v>604.66639999999995</v>
      </c>
      <c r="E115" s="118">
        <v>158</v>
      </c>
      <c r="F115" s="118">
        <v>178.07429999999999</v>
      </c>
      <c r="G115" s="118"/>
      <c r="H115" s="118">
        <v>32</v>
      </c>
      <c r="I115" s="118">
        <v>77.578699999999998</v>
      </c>
      <c r="J115" s="118"/>
      <c r="K115" s="118"/>
      <c r="L115" s="118">
        <v>12.5166</v>
      </c>
      <c r="M115" s="118"/>
      <c r="N115" s="118">
        <v>0</v>
      </c>
      <c r="O115" s="118">
        <v>0</v>
      </c>
      <c r="P115" s="118">
        <v>604.66639999999995</v>
      </c>
    </row>
    <row r="116" spans="1:16" x14ac:dyDescent="0.25">
      <c r="A116" s="118" t="s">
        <v>113</v>
      </c>
      <c r="B116" s="120">
        <v>7384.2376000000004</v>
      </c>
      <c r="C116" s="118">
        <v>295.36840000000001</v>
      </c>
      <c r="D116" s="120">
        <v>7679.6059999999998</v>
      </c>
      <c r="E116" s="120">
        <v>4350.5600000000004</v>
      </c>
      <c r="F116" s="120">
        <v>2261.6439999999998</v>
      </c>
      <c r="G116" s="118">
        <v>522.22900000000004</v>
      </c>
      <c r="H116" s="115">
        <v>1027</v>
      </c>
      <c r="I116" s="118">
        <v>985.29340000000002</v>
      </c>
      <c r="J116" s="118">
        <v>31.279900000000001</v>
      </c>
      <c r="K116" s="118">
        <v>200</v>
      </c>
      <c r="L116" s="118">
        <v>158.96780000000001</v>
      </c>
      <c r="M116" s="118">
        <v>24.619299999999999</v>
      </c>
      <c r="N116" s="118">
        <v>94.632599999999996</v>
      </c>
      <c r="O116" s="118">
        <v>0</v>
      </c>
      <c r="P116" s="120">
        <v>8352.3667999999998</v>
      </c>
    </row>
    <row r="117" spans="1:16" x14ac:dyDescent="0.25">
      <c r="A117" s="118" t="s">
        <v>509</v>
      </c>
      <c r="B117" s="118">
        <v>122.4241</v>
      </c>
      <c r="C117" s="118"/>
      <c r="D117" s="118">
        <v>74.805800000000005</v>
      </c>
      <c r="E117" s="118">
        <v>93</v>
      </c>
      <c r="F117" s="118">
        <v>36.053899999999999</v>
      </c>
      <c r="G117" s="118">
        <v>14.236499999999999</v>
      </c>
      <c r="H117" s="118">
        <v>14</v>
      </c>
      <c r="I117" s="118">
        <v>9.5975999999999999</v>
      </c>
      <c r="J117" s="118">
        <v>3.3018000000000001</v>
      </c>
      <c r="K117" s="118"/>
      <c r="L117" s="118">
        <v>1.5485</v>
      </c>
      <c r="M117" s="118"/>
      <c r="N117" s="118">
        <v>0</v>
      </c>
      <c r="O117" s="118">
        <v>0</v>
      </c>
      <c r="P117" s="118">
        <v>139.9624</v>
      </c>
    </row>
    <row r="118" spans="1:16" x14ac:dyDescent="0.25">
      <c r="A118" s="118" t="s">
        <v>114</v>
      </c>
      <c r="B118" s="118">
        <v>82.5244</v>
      </c>
      <c r="C118" s="118"/>
      <c r="D118" s="118">
        <v>82.5244</v>
      </c>
      <c r="E118" s="118">
        <v>85.46</v>
      </c>
      <c r="F118" s="118">
        <v>24.3034</v>
      </c>
      <c r="G118" s="118">
        <v>15.289099999999999</v>
      </c>
      <c r="H118" s="118">
        <v>14</v>
      </c>
      <c r="I118" s="118">
        <v>10.587899999999999</v>
      </c>
      <c r="J118" s="118">
        <v>2.5590999999999999</v>
      </c>
      <c r="K118" s="118"/>
      <c r="L118" s="118">
        <v>1.7082999999999999</v>
      </c>
      <c r="M118" s="118"/>
      <c r="N118" s="118">
        <v>0</v>
      </c>
      <c r="O118" s="118">
        <v>0</v>
      </c>
      <c r="P118" s="118">
        <v>100.37260000000001</v>
      </c>
    </row>
    <row r="119" spans="1:16" x14ac:dyDescent="0.25">
      <c r="A119" s="118" t="s">
        <v>115</v>
      </c>
      <c r="B119" s="118">
        <v>142.94550000000001</v>
      </c>
      <c r="C119" s="118"/>
      <c r="D119" s="118">
        <v>142.94550000000001</v>
      </c>
      <c r="E119" s="118">
        <v>46</v>
      </c>
      <c r="F119" s="118">
        <v>42.0974</v>
      </c>
      <c r="G119" s="118">
        <v>0.97560000000000002</v>
      </c>
      <c r="H119" s="118">
        <v>13</v>
      </c>
      <c r="I119" s="118">
        <v>18.3399</v>
      </c>
      <c r="J119" s="118"/>
      <c r="K119" s="118"/>
      <c r="L119" s="118">
        <v>2.9590000000000001</v>
      </c>
      <c r="M119" s="118"/>
      <c r="N119" s="118">
        <v>0</v>
      </c>
      <c r="O119" s="118">
        <v>0</v>
      </c>
      <c r="P119" s="118">
        <v>143.9211</v>
      </c>
    </row>
    <row r="120" spans="1:16" x14ac:dyDescent="0.25">
      <c r="A120" s="118" t="s">
        <v>116</v>
      </c>
      <c r="B120" s="118">
        <v>182.92230000000001</v>
      </c>
      <c r="C120" s="118"/>
      <c r="D120" s="118">
        <v>182.92230000000001</v>
      </c>
      <c r="E120" s="118">
        <v>71</v>
      </c>
      <c r="F120" s="118">
        <v>53.870600000000003</v>
      </c>
      <c r="G120" s="118">
        <v>4.2823000000000002</v>
      </c>
      <c r="H120" s="118">
        <v>22</v>
      </c>
      <c r="I120" s="118">
        <v>23.468900000000001</v>
      </c>
      <c r="J120" s="118"/>
      <c r="K120" s="118"/>
      <c r="L120" s="118">
        <v>3.7865000000000002</v>
      </c>
      <c r="M120" s="118"/>
      <c r="N120" s="118">
        <v>0</v>
      </c>
      <c r="O120" s="118">
        <v>0</v>
      </c>
      <c r="P120" s="118">
        <v>187.2046</v>
      </c>
    </row>
    <row r="121" spans="1:16" x14ac:dyDescent="0.25">
      <c r="A121" s="118" t="s">
        <v>117</v>
      </c>
      <c r="B121" s="118">
        <v>185.2124</v>
      </c>
      <c r="C121" s="118"/>
      <c r="D121" s="118">
        <v>185.2124</v>
      </c>
      <c r="E121" s="118">
        <v>57.29</v>
      </c>
      <c r="F121" s="118">
        <v>54.545099999999998</v>
      </c>
      <c r="G121" s="118">
        <v>0.68620000000000003</v>
      </c>
      <c r="H121" s="118">
        <v>31</v>
      </c>
      <c r="I121" s="118">
        <v>23.762799999999999</v>
      </c>
      <c r="J121" s="118">
        <v>5.4279000000000002</v>
      </c>
      <c r="K121" s="118"/>
      <c r="L121" s="118">
        <v>3.8338999999999999</v>
      </c>
      <c r="M121" s="118"/>
      <c r="N121" s="118">
        <v>0</v>
      </c>
      <c r="O121" s="118">
        <v>0</v>
      </c>
      <c r="P121" s="118">
        <v>191.32650000000001</v>
      </c>
    </row>
    <row r="122" spans="1:16" x14ac:dyDescent="0.25">
      <c r="A122" s="118" t="s">
        <v>118</v>
      </c>
      <c r="B122" s="120">
        <v>1355.6368</v>
      </c>
      <c r="C122" s="118">
        <v>59.906399999999998</v>
      </c>
      <c r="D122" s="120">
        <v>1415.5432000000001</v>
      </c>
      <c r="E122" s="118">
        <v>771.43</v>
      </c>
      <c r="F122" s="118">
        <v>416.8775</v>
      </c>
      <c r="G122" s="118">
        <v>88.638099999999994</v>
      </c>
      <c r="H122" s="118">
        <v>264</v>
      </c>
      <c r="I122" s="118">
        <v>181.61420000000001</v>
      </c>
      <c r="J122" s="118">
        <v>61.789400000000001</v>
      </c>
      <c r="K122" s="118">
        <v>4</v>
      </c>
      <c r="L122" s="118">
        <v>29.3017</v>
      </c>
      <c r="M122" s="118"/>
      <c r="N122" s="118">
        <v>17.728400000000001</v>
      </c>
      <c r="O122" s="118">
        <v>0</v>
      </c>
      <c r="P122" s="120">
        <v>1583.6991</v>
      </c>
    </row>
    <row r="123" spans="1:16" x14ac:dyDescent="0.25">
      <c r="A123" s="118" t="s">
        <v>119</v>
      </c>
      <c r="B123" s="118">
        <v>718.78</v>
      </c>
      <c r="C123" s="118">
        <v>36.972900000000003</v>
      </c>
      <c r="D123" s="118">
        <v>755.75289999999995</v>
      </c>
      <c r="E123" s="118">
        <v>425</v>
      </c>
      <c r="F123" s="118">
        <v>222.5692</v>
      </c>
      <c r="G123" s="118">
        <v>50.607700000000001</v>
      </c>
      <c r="H123" s="118">
        <v>133</v>
      </c>
      <c r="I123" s="118">
        <v>96.963099999999997</v>
      </c>
      <c r="J123" s="118">
        <v>27.027699999999999</v>
      </c>
      <c r="K123" s="118"/>
      <c r="L123" s="118">
        <v>15.6441</v>
      </c>
      <c r="M123" s="118"/>
      <c r="N123" s="118">
        <v>0</v>
      </c>
      <c r="O123" s="118">
        <v>0</v>
      </c>
      <c r="P123" s="118">
        <v>833.38829999999996</v>
      </c>
    </row>
    <row r="124" spans="1:16" x14ac:dyDescent="0.25">
      <c r="A124" s="118" t="s">
        <v>120</v>
      </c>
      <c r="B124" s="120">
        <v>1206.7059999999999</v>
      </c>
      <c r="C124" s="118">
        <v>43.9238</v>
      </c>
      <c r="D124" s="120">
        <v>1250.6297999999999</v>
      </c>
      <c r="E124" s="118">
        <v>587.4</v>
      </c>
      <c r="F124" s="118">
        <v>368.31049999999999</v>
      </c>
      <c r="G124" s="118">
        <v>54.772399999999998</v>
      </c>
      <c r="H124" s="118">
        <v>246</v>
      </c>
      <c r="I124" s="118">
        <v>160.45580000000001</v>
      </c>
      <c r="J124" s="118">
        <v>64.158100000000005</v>
      </c>
      <c r="K124" s="118">
        <v>13</v>
      </c>
      <c r="L124" s="118">
        <v>25.888000000000002</v>
      </c>
      <c r="M124" s="118"/>
      <c r="N124" s="118">
        <v>0</v>
      </c>
      <c r="O124" s="118">
        <v>0</v>
      </c>
      <c r="P124" s="120">
        <v>1369.5603000000001</v>
      </c>
    </row>
    <row r="125" spans="1:16" x14ac:dyDescent="0.25">
      <c r="A125" s="118" t="s">
        <v>121</v>
      </c>
      <c r="B125" s="118">
        <v>838.09990000000005</v>
      </c>
      <c r="C125" s="118">
        <v>31.3721</v>
      </c>
      <c r="D125" s="118">
        <v>869.47199999999998</v>
      </c>
      <c r="E125" s="118">
        <v>435</v>
      </c>
      <c r="F125" s="118">
        <v>256.05950000000001</v>
      </c>
      <c r="G125" s="118">
        <v>44.735100000000003</v>
      </c>
      <c r="H125" s="118">
        <v>144</v>
      </c>
      <c r="I125" s="118">
        <v>111.55329999999999</v>
      </c>
      <c r="J125" s="118">
        <v>24.335100000000001</v>
      </c>
      <c r="K125" s="118"/>
      <c r="L125" s="118">
        <v>17.998100000000001</v>
      </c>
      <c r="M125" s="118"/>
      <c r="N125" s="118">
        <v>0</v>
      </c>
      <c r="O125" s="118">
        <v>0</v>
      </c>
      <c r="P125" s="118">
        <v>938.54219999999998</v>
      </c>
    </row>
    <row r="126" spans="1:16" x14ac:dyDescent="0.25">
      <c r="A126" s="118" t="s">
        <v>122</v>
      </c>
      <c r="B126" s="118">
        <v>246.06319999999999</v>
      </c>
      <c r="C126" s="118"/>
      <c r="D126" s="118">
        <v>246.06319999999999</v>
      </c>
      <c r="E126" s="118">
        <v>108.02</v>
      </c>
      <c r="F126" s="118">
        <v>72.465599999999995</v>
      </c>
      <c r="G126" s="118">
        <v>8.8886000000000003</v>
      </c>
      <c r="H126" s="118">
        <v>27</v>
      </c>
      <c r="I126" s="118">
        <v>31.569900000000001</v>
      </c>
      <c r="J126" s="118"/>
      <c r="K126" s="118">
        <v>1</v>
      </c>
      <c r="L126" s="118">
        <v>5.0934999999999997</v>
      </c>
      <c r="M126" s="118"/>
      <c r="N126" s="118">
        <v>0</v>
      </c>
      <c r="O126" s="118">
        <v>0</v>
      </c>
      <c r="P126" s="118">
        <v>254.95179999999999</v>
      </c>
    </row>
    <row r="127" spans="1:16" x14ac:dyDescent="0.25">
      <c r="A127" s="118" t="s">
        <v>123</v>
      </c>
      <c r="B127" s="118">
        <v>178.9905</v>
      </c>
      <c r="C127" s="118"/>
      <c r="D127" s="118">
        <v>178.9905</v>
      </c>
      <c r="E127" s="118">
        <v>61.86</v>
      </c>
      <c r="F127" s="118">
        <v>52.712699999999998</v>
      </c>
      <c r="G127" s="118">
        <v>2.2867999999999999</v>
      </c>
      <c r="H127" s="118">
        <v>16</v>
      </c>
      <c r="I127" s="118">
        <v>22.964500000000001</v>
      </c>
      <c r="J127" s="118"/>
      <c r="K127" s="118"/>
      <c r="L127" s="118">
        <v>3.7050999999999998</v>
      </c>
      <c r="M127" s="118"/>
      <c r="N127" s="118">
        <v>0</v>
      </c>
      <c r="O127" s="118">
        <v>0</v>
      </c>
      <c r="P127" s="118">
        <v>181.2773</v>
      </c>
    </row>
    <row r="128" spans="1:16" x14ac:dyDescent="0.25">
      <c r="A128" s="118" t="s">
        <v>124</v>
      </c>
      <c r="B128" s="118">
        <v>150.76759999999999</v>
      </c>
      <c r="C128" s="118"/>
      <c r="D128" s="118">
        <v>150.76759999999999</v>
      </c>
      <c r="E128" s="118">
        <v>107.14</v>
      </c>
      <c r="F128" s="118">
        <v>44.4011</v>
      </c>
      <c r="G128" s="118">
        <v>15.684699999999999</v>
      </c>
      <c r="H128" s="118">
        <v>21</v>
      </c>
      <c r="I128" s="118">
        <v>19.343499999999999</v>
      </c>
      <c r="J128" s="118">
        <v>1.2423999999999999</v>
      </c>
      <c r="K128" s="118">
        <v>1</v>
      </c>
      <c r="L128" s="118">
        <v>3.1208999999999998</v>
      </c>
      <c r="M128" s="118"/>
      <c r="N128" s="118">
        <v>0</v>
      </c>
      <c r="O128" s="118">
        <v>0</v>
      </c>
      <c r="P128" s="118">
        <v>167.69470000000001</v>
      </c>
    </row>
    <row r="129" spans="1:16" x14ac:dyDescent="0.25">
      <c r="A129" s="118" t="s">
        <v>125</v>
      </c>
      <c r="B129" s="118">
        <v>314.17649999999998</v>
      </c>
      <c r="C129" s="118">
        <v>4.6905999999999999</v>
      </c>
      <c r="D129" s="118">
        <v>318.86709999999999</v>
      </c>
      <c r="E129" s="118">
        <v>191.42</v>
      </c>
      <c r="F129" s="118">
        <v>93.906400000000005</v>
      </c>
      <c r="G129" s="118">
        <v>24.378399999999999</v>
      </c>
      <c r="H129" s="118">
        <v>52</v>
      </c>
      <c r="I129" s="118">
        <v>40.910600000000002</v>
      </c>
      <c r="J129" s="118">
        <v>8.3170000000000002</v>
      </c>
      <c r="K129" s="118"/>
      <c r="L129" s="118">
        <v>6.6005000000000003</v>
      </c>
      <c r="M129" s="118"/>
      <c r="N129" s="118">
        <v>0</v>
      </c>
      <c r="O129" s="118">
        <v>0</v>
      </c>
      <c r="P129" s="118">
        <v>351.5625</v>
      </c>
    </row>
    <row r="130" spans="1:16" x14ac:dyDescent="0.25">
      <c r="A130" s="118" t="s">
        <v>126</v>
      </c>
      <c r="B130" s="120">
        <v>1512.9755</v>
      </c>
      <c r="C130" s="118">
        <v>40.314900000000002</v>
      </c>
      <c r="D130" s="120">
        <v>1553.2904000000001</v>
      </c>
      <c r="E130" s="118">
        <v>761.2</v>
      </c>
      <c r="F130" s="118">
        <v>457.44400000000002</v>
      </c>
      <c r="G130" s="118">
        <v>75.938999999999993</v>
      </c>
      <c r="H130" s="118">
        <v>231</v>
      </c>
      <c r="I130" s="118">
        <v>199.28720000000001</v>
      </c>
      <c r="J130" s="118">
        <v>23.784600000000001</v>
      </c>
      <c r="K130" s="118">
        <v>8</v>
      </c>
      <c r="L130" s="118">
        <v>32.153100000000002</v>
      </c>
      <c r="M130" s="118"/>
      <c r="N130" s="118">
        <v>0</v>
      </c>
      <c r="O130" s="118">
        <v>0</v>
      </c>
      <c r="P130" s="120">
        <v>1653.0139999999999</v>
      </c>
    </row>
    <row r="131" spans="1:16" x14ac:dyDescent="0.25">
      <c r="A131" s="118" t="s">
        <v>127</v>
      </c>
      <c r="B131" s="118">
        <v>175.3021</v>
      </c>
      <c r="C131" s="118"/>
      <c r="D131" s="118">
        <v>175.3021</v>
      </c>
      <c r="E131" s="118">
        <v>183.88</v>
      </c>
      <c r="F131" s="118">
        <v>51.6265</v>
      </c>
      <c r="G131" s="118">
        <v>33.063400000000001</v>
      </c>
      <c r="H131" s="118">
        <v>21</v>
      </c>
      <c r="I131" s="118">
        <v>22.491299999999999</v>
      </c>
      <c r="J131" s="118"/>
      <c r="K131" s="118"/>
      <c r="L131" s="118">
        <v>3.6288</v>
      </c>
      <c r="M131" s="118"/>
      <c r="N131" s="118">
        <v>0</v>
      </c>
      <c r="O131" s="118">
        <v>0</v>
      </c>
      <c r="P131" s="118">
        <v>208.3655</v>
      </c>
    </row>
    <row r="132" spans="1:16" x14ac:dyDescent="0.25">
      <c r="A132" s="118" t="s">
        <v>128</v>
      </c>
      <c r="B132" s="118">
        <v>122.327</v>
      </c>
      <c r="C132" s="118">
        <v>4.95</v>
      </c>
      <c r="D132" s="118">
        <v>127.277</v>
      </c>
      <c r="E132" s="118">
        <v>34</v>
      </c>
      <c r="F132" s="118">
        <v>37.4831</v>
      </c>
      <c r="G132" s="118"/>
      <c r="H132" s="118">
        <v>16</v>
      </c>
      <c r="I132" s="118">
        <v>16.329599999999999</v>
      </c>
      <c r="J132" s="118"/>
      <c r="K132" s="118"/>
      <c r="L132" s="118">
        <v>2.6345999999999998</v>
      </c>
      <c r="M132" s="118"/>
      <c r="N132" s="118">
        <v>0.47310000000000002</v>
      </c>
      <c r="O132" s="118">
        <v>0</v>
      </c>
      <c r="P132" s="118">
        <v>127.7501</v>
      </c>
    </row>
    <row r="133" spans="1:16" x14ac:dyDescent="0.25">
      <c r="A133" s="118" t="s">
        <v>129</v>
      </c>
      <c r="B133" s="118">
        <v>52.140599999999999</v>
      </c>
      <c r="C133" s="118"/>
      <c r="D133" s="118">
        <v>52.140599999999999</v>
      </c>
      <c r="E133" s="118">
        <v>41.11</v>
      </c>
      <c r="F133" s="118">
        <v>15.355399999999999</v>
      </c>
      <c r="G133" s="118">
        <v>6.4386000000000001</v>
      </c>
      <c r="H133" s="118">
        <v>10</v>
      </c>
      <c r="I133" s="118">
        <v>6.6896000000000004</v>
      </c>
      <c r="J133" s="118">
        <v>2.4828000000000001</v>
      </c>
      <c r="K133" s="118"/>
      <c r="L133" s="118">
        <v>1.0792999999999999</v>
      </c>
      <c r="M133" s="118"/>
      <c r="N133" s="118">
        <v>0</v>
      </c>
      <c r="O133" s="118">
        <v>0</v>
      </c>
      <c r="P133" s="118">
        <v>61.061999999999998</v>
      </c>
    </row>
    <row r="134" spans="1:16" x14ac:dyDescent="0.25">
      <c r="A134" s="118" t="s">
        <v>130</v>
      </c>
      <c r="B134" s="118">
        <v>505.06439999999998</v>
      </c>
      <c r="C134" s="118">
        <v>27.829000000000001</v>
      </c>
      <c r="D134" s="118">
        <v>532.89340000000004</v>
      </c>
      <c r="E134" s="118">
        <v>161</v>
      </c>
      <c r="F134" s="118">
        <v>156.93709999999999</v>
      </c>
      <c r="G134" s="118">
        <v>1.0157</v>
      </c>
      <c r="H134" s="118">
        <v>97</v>
      </c>
      <c r="I134" s="118">
        <v>68.370199999999997</v>
      </c>
      <c r="J134" s="118">
        <v>21.472300000000001</v>
      </c>
      <c r="K134" s="118"/>
      <c r="L134" s="118">
        <v>11.030900000000001</v>
      </c>
      <c r="M134" s="118"/>
      <c r="N134" s="118">
        <v>0</v>
      </c>
      <c r="O134" s="118">
        <v>0</v>
      </c>
      <c r="P134" s="118">
        <v>555.38139999999999</v>
      </c>
    </row>
    <row r="135" spans="1:16" x14ac:dyDescent="0.25">
      <c r="A135" s="118" t="s">
        <v>131</v>
      </c>
      <c r="B135" s="118">
        <v>144.30680000000001</v>
      </c>
      <c r="C135" s="118"/>
      <c r="D135" s="118">
        <v>144.30680000000001</v>
      </c>
      <c r="E135" s="118">
        <v>132.5</v>
      </c>
      <c r="F135" s="118">
        <v>42.498399999999997</v>
      </c>
      <c r="G135" s="118">
        <v>22.500399999999999</v>
      </c>
      <c r="H135" s="118">
        <v>42</v>
      </c>
      <c r="I135" s="118">
        <v>18.514600000000002</v>
      </c>
      <c r="J135" s="118">
        <v>17.614100000000001</v>
      </c>
      <c r="K135" s="118"/>
      <c r="L135" s="118">
        <v>2.9872000000000001</v>
      </c>
      <c r="M135" s="118"/>
      <c r="N135" s="118">
        <v>0</v>
      </c>
      <c r="O135" s="118">
        <v>0</v>
      </c>
      <c r="P135" s="118">
        <v>184.4213</v>
      </c>
    </row>
    <row r="136" spans="1:16" x14ac:dyDescent="0.25">
      <c r="A136" s="118" t="s">
        <v>132</v>
      </c>
      <c r="B136" s="118">
        <v>106.4738</v>
      </c>
      <c r="C136" s="118"/>
      <c r="D136" s="118">
        <v>106.4738</v>
      </c>
      <c r="E136" s="118">
        <v>32</v>
      </c>
      <c r="F136" s="118">
        <v>31.3565</v>
      </c>
      <c r="G136" s="118">
        <v>0.16089999999999999</v>
      </c>
      <c r="H136" s="118">
        <v>9</v>
      </c>
      <c r="I136" s="118">
        <v>13.660600000000001</v>
      </c>
      <c r="J136" s="118"/>
      <c r="K136" s="118"/>
      <c r="L136" s="118">
        <v>2.2040000000000002</v>
      </c>
      <c r="M136" s="118"/>
      <c r="N136" s="118">
        <v>0</v>
      </c>
      <c r="O136" s="118">
        <v>0</v>
      </c>
      <c r="P136" s="118">
        <v>106.6347</v>
      </c>
    </row>
    <row r="137" spans="1:16" x14ac:dyDescent="0.25">
      <c r="A137" s="118" t="s">
        <v>133</v>
      </c>
      <c r="B137" s="118">
        <v>490.49700000000001</v>
      </c>
      <c r="C137" s="118">
        <v>7.3562000000000003</v>
      </c>
      <c r="D137" s="118">
        <v>497.85320000000002</v>
      </c>
      <c r="E137" s="118">
        <v>195.42</v>
      </c>
      <c r="F137" s="118">
        <v>146.61779999999999</v>
      </c>
      <c r="G137" s="118">
        <v>12.2006</v>
      </c>
      <c r="H137" s="118">
        <v>64</v>
      </c>
      <c r="I137" s="118">
        <v>63.874600000000001</v>
      </c>
      <c r="J137" s="118">
        <v>9.4100000000000003E-2</v>
      </c>
      <c r="K137" s="118"/>
      <c r="L137" s="118">
        <v>10.3056</v>
      </c>
      <c r="M137" s="118"/>
      <c r="N137" s="118">
        <v>0</v>
      </c>
      <c r="O137" s="118">
        <v>0</v>
      </c>
      <c r="P137" s="118">
        <v>510.14789999999999</v>
      </c>
    </row>
    <row r="138" spans="1:16" x14ac:dyDescent="0.25">
      <c r="A138" s="118" t="s">
        <v>134</v>
      </c>
      <c r="B138" s="118">
        <v>140.85069999999999</v>
      </c>
      <c r="C138" s="118"/>
      <c r="D138" s="118">
        <v>140.85069999999999</v>
      </c>
      <c r="E138" s="118">
        <v>34</v>
      </c>
      <c r="F138" s="118">
        <v>41.480499999999999</v>
      </c>
      <c r="G138" s="118"/>
      <c r="H138" s="118">
        <v>16</v>
      </c>
      <c r="I138" s="118">
        <v>18.071100000000001</v>
      </c>
      <c r="J138" s="118"/>
      <c r="K138" s="118"/>
      <c r="L138" s="118">
        <v>2.9156</v>
      </c>
      <c r="M138" s="118"/>
      <c r="N138" s="118">
        <v>0.44619999999999999</v>
      </c>
      <c r="O138" s="118">
        <v>0</v>
      </c>
      <c r="P138" s="118">
        <v>141.29689999999999</v>
      </c>
    </row>
    <row r="139" spans="1:16" x14ac:dyDescent="0.25">
      <c r="A139" s="118" t="s">
        <v>135</v>
      </c>
      <c r="B139" s="118">
        <v>253.88550000000001</v>
      </c>
      <c r="C139" s="118"/>
      <c r="D139" s="118">
        <v>253.88550000000001</v>
      </c>
      <c r="E139" s="118">
        <v>64</v>
      </c>
      <c r="F139" s="118">
        <v>74.769300000000001</v>
      </c>
      <c r="G139" s="118"/>
      <c r="H139" s="118">
        <v>35</v>
      </c>
      <c r="I139" s="118">
        <v>32.573500000000003</v>
      </c>
      <c r="J139" s="118">
        <v>1.8199000000000001</v>
      </c>
      <c r="K139" s="118"/>
      <c r="L139" s="118">
        <v>5.2553999999999998</v>
      </c>
      <c r="M139" s="118"/>
      <c r="N139" s="118">
        <v>0</v>
      </c>
      <c r="O139" s="118">
        <v>0</v>
      </c>
      <c r="P139" s="118">
        <v>255.7054</v>
      </c>
    </row>
    <row r="140" spans="1:16" x14ac:dyDescent="0.25">
      <c r="A140" s="118" t="s">
        <v>136</v>
      </c>
      <c r="B140" s="118">
        <v>947.68460000000005</v>
      </c>
      <c r="C140" s="118">
        <v>19.129000000000001</v>
      </c>
      <c r="D140" s="118">
        <v>966.81359999999995</v>
      </c>
      <c r="E140" s="118">
        <v>540</v>
      </c>
      <c r="F140" s="118">
        <v>284.72660000000002</v>
      </c>
      <c r="G140" s="118">
        <v>63.818300000000001</v>
      </c>
      <c r="H140" s="118">
        <v>206</v>
      </c>
      <c r="I140" s="118">
        <v>124.04219999999999</v>
      </c>
      <c r="J140" s="118">
        <v>61.468400000000003</v>
      </c>
      <c r="K140" s="118"/>
      <c r="L140" s="118">
        <v>20.013000000000002</v>
      </c>
      <c r="M140" s="118"/>
      <c r="N140" s="118">
        <v>0</v>
      </c>
      <c r="O140" s="118">
        <v>0</v>
      </c>
      <c r="P140" s="120">
        <v>1092.1003000000001</v>
      </c>
    </row>
    <row r="141" spans="1:16" x14ac:dyDescent="0.25">
      <c r="A141" s="118" t="s">
        <v>510</v>
      </c>
      <c r="B141" s="118">
        <v>168.46850000000001</v>
      </c>
      <c r="C141" s="118"/>
      <c r="D141" s="118">
        <v>126.66160000000001</v>
      </c>
      <c r="E141" s="118">
        <v>127.02</v>
      </c>
      <c r="F141" s="118">
        <v>49.613999999999997</v>
      </c>
      <c r="G141" s="118">
        <v>19.351500000000001</v>
      </c>
      <c r="H141" s="118">
        <v>17</v>
      </c>
      <c r="I141" s="118">
        <v>16.250699999999998</v>
      </c>
      <c r="J141" s="118">
        <v>0.56200000000000006</v>
      </c>
      <c r="K141" s="118"/>
      <c r="L141" s="118">
        <v>2.6219000000000001</v>
      </c>
      <c r="M141" s="118"/>
      <c r="N141" s="118">
        <v>3.5836000000000001</v>
      </c>
      <c r="O141" s="118">
        <v>0</v>
      </c>
      <c r="P141" s="118">
        <v>191.96559999999999</v>
      </c>
    </row>
    <row r="142" spans="1:16" x14ac:dyDescent="0.25">
      <c r="A142" s="118" t="s">
        <v>511</v>
      </c>
      <c r="B142" s="118">
        <v>225.58799999999999</v>
      </c>
      <c r="C142" s="118">
        <v>0.15049999999999999</v>
      </c>
      <c r="D142" s="118">
        <v>155.76509999999999</v>
      </c>
      <c r="E142" s="118">
        <v>161.38999999999999</v>
      </c>
      <c r="F142" s="118">
        <v>66.48</v>
      </c>
      <c r="G142" s="118">
        <v>23.727499999999999</v>
      </c>
      <c r="H142" s="118">
        <v>10</v>
      </c>
      <c r="I142" s="118">
        <v>19.9847</v>
      </c>
      <c r="J142" s="118"/>
      <c r="K142" s="118"/>
      <c r="L142" s="118">
        <v>3.2242999999999999</v>
      </c>
      <c r="M142" s="118"/>
      <c r="N142" s="118">
        <v>0</v>
      </c>
      <c r="O142" s="118">
        <v>0</v>
      </c>
      <c r="P142" s="118">
        <v>249.46600000000001</v>
      </c>
    </row>
    <row r="143" spans="1:16" x14ac:dyDescent="0.25">
      <c r="A143" s="118" t="s">
        <v>512</v>
      </c>
      <c r="B143" s="118">
        <v>331.90969999999999</v>
      </c>
      <c r="C143" s="118"/>
      <c r="D143" s="118">
        <v>233.971</v>
      </c>
      <c r="E143" s="118">
        <v>188.76</v>
      </c>
      <c r="F143" s="118">
        <v>97.747399999999999</v>
      </c>
      <c r="G143" s="118">
        <v>22.7531</v>
      </c>
      <c r="H143" s="118">
        <v>30</v>
      </c>
      <c r="I143" s="118">
        <v>30.0185</v>
      </c>
      <c r="J143" s="118"/>
      <c r="K143" s="118"/>
      <c r="L143" s="118">
        <v>4.8432000000000004</v>
      </c>
      <c r="M143" s="118"/>
      <c r="N143" s="118">
        <v>0</v>
      </c>
      <c r="O143" s="118">
        <v>0</v>
      </c>
      <c r="P143" s="118">
        <v>354.6628</v>
      </c>
    </row>
    <row r="144" spans="1:16" x14ac:dyDescent="0.25">
      <c r="A144" s="118" t="s">
        <v>513</v>
      </c>
      <c r="B144" s="118">
        <v>244.75899999999999</v>
      </c>
      <c r="C144" s="118"/>
      <c r="D144" s="118">
        <v>178.83770000000001</v>
      </c>
      <c r="E144" s="118">
        <v>161.72</v>
      </c>
      <c r="F144" s="118">
        <v>72.081500000000005</v>
      </c>
      <c r="G144" s="118">
        <v>22.409600000000001</v>
      </c>
      <c r="H144" s="118">
        <v>25</v>
      </c>
      <c r="I144" s="118">
        <v>22.944900000000001</v>
      </c>
      <c r="J144" s="118">
        <v>1.5412999999999999</v>
      </c>
      <c r="K144" s="118"/>
      <c r="L144" s="118">
        <v>3.7019000000000002</v>
      </c>
      <c r="M144" s="118"/>
      <c r="N144" s="118">
        <v>0</v>
      </c>
      <c r="O144" s="118">
        <v>0</v>
      </c>
      <c r="P144" s="118">
        <v>268.7099</v>
      </c>
    </row>
    <row r="145" spans="1:16" x14ac:dyDescent="0.25">
      <c r="A145" s="118" t="s">
        <v>514</v>
      </c>
      <c r="B145" s="118">
        <v>100.99339999999999</v>
      </c>
      <c r="C145" s="118"/>
      <c r="D145" s="118">
        <v>77.953999999999994</v>
      </c>
      <c r="E145" s="118">
        <v>70.86</v>
      </c>
      <c r="F145" s="118">
        <v>29.742599999999999</v>
      </c>
      <c r="G145" s="118">
        <v>10.279400000000001</v>
      </c>
      <c r="H145" s="118">
        <v>14</v>
      </c>
      <c r="I145" s="118">
        <v>10.0015</v>
      </c>
      <c r="J145" s="118">
        <v>2.9988999999999999</v>
      </c>
      <c r="K145" s="118"/>
      <c r="L145" s="118">
        <v>1.6135999999999999</v>
      </c>
      <c r="M145" s="118"/>
      <c r="N145" s="118">
        <v>0</v>
      </c>
      <c r="O145" s="118">
        <v>0</v>
      </c>
      <c r="P145" s="118">
        <v>114.2717</v>
      </c>
    </row>
    <row r="146" spans="1:16" x14ac:dyDescent="0.25">
      <c r="A146" s="118" t="s">
        <v>515</v>
      </c>
      <c r="B146" s="118">
        <v>100.3661</v>
      </c>
      <c r="C146" s="118">
        <v>8.6830999999999996</v>
      </c>
      <c r="D146" s="118">
        <v>81.607500000000002</v>
      </c>
      <c r="E146" s="118">
        <v>59</v>
      </c>
      <c r="F146" s="118">
        <v>32.115000000000002</v>
      </c>
      <c r="G146" s="118">
        <v>6.7213000000000003</v>
      </c>
      <c r="H146" s="118">
        <v>12</v>
      </c>
      <c r="I146" s="118">
        <v>10.4702</v>
      </c>
      <c r="J146" s="118">
        <v>1.1473</v>
      </c>
      <c r="K146" s="118"/>
      <c r="L146" s="118">
        <v>1.6893</v>
      </c>
      <c r="M146" s="118"/>
      <c r="N146" s="118">
        <v>2</v>
      </c>
      <c r="O146" s="118">
        <v>0</v>
      </c>
      <c r="P146" s="118">
        <v>118.9178</v>
      </c>
    </row>
    <row r="147" spans="1:16" x14ac:dyDescent="0.25">
      <c r="A147" s="118" t="s">
        <v>137</v>
      </c>
      <c r="B147" s="120">
        <v>1148.6342999999999</v>
      </c>
      <c r="C147" s="118">
        <v>56.541800000000002</v>
      </c>
      <c r="D147" s="120">
        <v>1205.1760999999999</v>
      </c>
      <c r="E147" s="118">
        <v>630.05999999999995</v>
      </c>
      <c r="F147" s="118">
        <v>354.92439999999999</v>
      </c>
      <c r="G147" s="118">
        <v>68.783900000000003</v>
      </c>
      <c r="H147" s="118">
        <v>180</v>
      </c>
      <c r="I147" s="118">
        <v>154.6241</v>
      </c>
      <c r="J147" s="118">
        <v>19.0319</v>
      </c>
      <c r="K147" s="118"/>
      <c r="L147" s="118">
        <v>24.947099999999999</v>
      </c>
      <c r="M147" s="118"/>
      <c r="N147" s="118">
        <v>24.239100000000001</v>
      </c>
      <c r="O147" s="118">
        <v>0</v>
      </c>
      <c r="P147" s="120">
        <v>1317.231</v>
      </c>
    </row>
    <row r="148" spans="1:16" x14ac:dyDescent="0.25">
      <c r="A148" s="118" t="s">
        <v>138</v>
      </c>
      <c r="B148" s="118">
        <v>817.8546</v>
      </c>
      <c r="C148" s="118">
        <v>38.224800000000002</v>
      </c>
      <c r="D148" s="118">
        <v>856.07939999999996</v>
      </c>
      <c r="E148" s="118">
        <v>642.46</v>
      </c>
      <c r="F148" s="118">
        <v>252.11539999999999</v>
      </c>
      <c r="G148" s="118">
        <v>97.586200000000005</v>
      </c>
      <c r="H148" s="118">
        <v>130</v>
      </c>
      <c r="I148" s="118">
        <v>109.83499999999999</v>
      </c>
      <c r="J148" s="118">
        <v>15.123799999999999</v>
      </c>
      <c r="K148" s="118">
        <v>1</v>
      </c>
      <c r="L148" s="118">
        <v>17.720800000000001</v>
      </c>
      <c r="M148" s="118"/>
      <c r="N148" s="118">
        <v>24.218599999999999</v>
      </c>
      <c r="O148" s="118">
        <v>0</v>
      </c>
      <c r="P148" s="118">
        <v>993.00800000000004</v>
      </c>
    </row>
    <row r="149" spans="1:16" x14ac:dyDescent="0.25">
      <c r="A149" s="118" t="s">
        <v>139</v>
      </c>
      <c r="B149" s="118">
        <v>474.81700000000001</v>
      </c>
      <c r="C149" s="118">
        <v>22.109200000000001</v>
      </c>
      <c r="D149" s="118">
        <v>496.92619999999999</v>
      </c>
      <c r="E149" s="118">
        <v>282</v>
      </c>
      <c r="F149" s="118">
        <v>146.34479999999999</v>
      </c>
      <c r="G149" s="118">
        <v>33.913800000000002</v>
      </c>
      <c r="H149" s="118">
        <v>72</v>
      </c>
      <c r="I149" s="118">
        <v>63.755600000000001</v>
      </c>
      <c r="J149" s="118">
        <v>6.1833</v>
      </c>
      <c r="K149" s="118">
        <v>2</v>
      </c>
      <c r="L149" s="118">
        <v>10.2864</v>
      </c>
      <c r="M149" s="118"/>
      <c r="N149" s="118">
        <v>9.4978999999999996</v>
      </c>
      <c r="O149" s="118">
        <v>0</v>
      </c>
      <c r="P149" s="118">
        <v>546.52120000000002</v>
      </c>
    </row>
    <row r="150" spans="1:16" x14ac:dyDescent="0.25">
      <c r="A150" s="118" t="s">
        <v>140</v>
      </c>
      <c r="B150" s="118">
        <v>393.77379999999999</v>
      </c>
      <c r="C150" s="118">
        <v>16.786100000000001</v>
      </c>
      <c r="D150" s="118">
        <v>410.55990000000003</v>
      </c>
      <c r="E150" s="118">
        <v>251.05</v>
      </c>
      <c r="F150" s="118">
        <v>120.90989999999999</v>
      </c>
      <c r="G150" s="118">
        <v>32.534999999999997</v>
      </c>
      <c r="H150" s="118">
        <v>53</v>
      </c>
      <c r="I150" s="118">
        <v>52.674799999999998</v>
      </c>
      <c r="J150" s="118">
        <v>0.24390000000000001</v>
      </c>
      <c r="K150" s="118">
        <v>12</v>
      </c>
      <c r="L150" s="118">
        <v>8.4985999999999997</v>
      </c>
      <c r="M150" s="118">
        <v>2.1008</v>
      </c>
      <c r="N150" s="118">
        <v>5.5593000000000004</v>
      </c>
      <c r="O150" s="118">
        <v>0</v>
      </c>
      <c r="P150" s="118">
        <v>450.99889999999999</v>
      </c>
    </row>
    <row r="151" spans="1:16" x14ac:dyDescent="0.25">
      <c r="A151" s="118" t="s">
        <v>141</v>
      </c>
      <c r="B151" s="118">
        <v>271.94839999999999</v>
      </c>
      <c r="C151" s="118">
        <v>13.6875</v>
      </c>
      <c r="D151" s="118">
        <v>285.63589999999999</v>
      </c>
      <c r="E151" s="118">
        <v>235.99</v>
      </c>
      <c r="F151" s="118">
        <v>84.119799999999998</v>
      </c>
      <c r="G151" s="118">
        <v>37.967599999999997</v>
      </c>
      <c r="H151" s="118">
        <v>40</v>
      </c>
      <c r="I151" s="118">
        <v>36.647100000000002</v>
      </c>
      <c r="J151" s="118">
        <v>2.5146999999999999</v>
      </c>
      <c r="K151" s="118">
        <v>21</v>
      </c>
      <c r="L151" s="118">
        <v>5.9127000000000001</v>
      </c>
      <c r="M151" s="118">
        <v>9.0524000000000004</v>
      </c>
      <c r="N151" s="118">
        <v>9.1725999999999992</v>
      </c>
      <c r="O151" s="118">
        <v>0</v>
      </c>
      <c r="P151" s="118">
        <v>344.34320000000002</v>
      </c>
    </row>
    <row r="152" spans="1:16" x14ac:dyDescent="0.25">
      <c r="A152" s="118" t="s">
        <v>142</v>
      </c>
      <c r="B152" s="118">
        <v>620.58339999999998</v>
      </c>
      <c r="C152" s="118">
        <v>16.5426</v>
      </c>
      <c r="D152" s="118">
        <v>637.12599999999998</v>
      </c>
      <c r="E152" s="118">
        <v>670</v>
      </c>
      <c r="F152" s="118">
        <v>187.6336</v>
      </c>
      <c r="G152" s="118">
        <v>120.5916</v>
      </c>
      <c r="H152" s="118">
        <v>87</v>
      </c>
      <c r="I152" s="118">
        <v>81.743300000000005</v>
      </c>
      <c r="J152" s="118">
        <v>3.9426000000000001</v>
      </c>
      <c r="K152" s="118">
        <v>100</v>
      </c>
      <c r="L152" s="118">
        <v>13.188499999999999</v>
      </c>
      <c r="M152" s="118">
        <v>52.0869</v>
      </c>
      <c r="N152" s="118">
        <v>0</v>
      </c>
      <c r="O152" s="118">
        <v>0</v>
      </c>
      <c r="P152" s="118">
        <v>813.74710000000005</v>
      </c>
    </row>
    <row r="153" spans="1:16" x14ac:dyDescent="0.25">
      <c r="A153" s="118" t="s">
        <v>143</v>
      </c>
      <c r="B153" s="118">
        <v>202.05699999999999</v>
      </c>
      <c r="C153" s="118"/>
      <c r="D153" s="118">
        <v>202.05699999999999</v>
      </c>
      <c r="E153" s="118">
        <v>178.81</v>
      </c>
      <c r="F153" s="118">
        <v>59.505800000000001</v>
      </c>
      <c r="G153" s="118">
        <v>29.8261</v>
      </c>
      <c r="H153" s="118">
        <v>25</v>
      </c>
      <c r="I153" s="118">
        <v>25.9239</v>
      </c>
      <c r="J153" s="118"/>
      <c r="K153" s="118">
        <v>5</v>
      </c>
      <c r="L153" s="118">
        <v>4.1825999999999999</v>
      </c>
      <c r="M153" s="118">
        <v>0.49049999999999999</v>
      </c>
      <c r="N153" s="118">
        <v>0</v>
      </c>
      <c r="O153" s="118">
        <v>0</v>
      </c>
      <c r="P153" s="118">
        <v>232.37360000000001</v>
      </c>
    </row>
    <row r="154" spans="1:16" x14ac:dyDescent="0.25">
      <c r="A154" s="118" t="s">
        <v>144</v>
      </c>
      <c r="B154" s="120">
        <v>1660.5079000000001</v>
      </c>
      <c r="C154" s="118">
        <v>44.244799999999998</v>
      </c>
      <c r="D154" s="120">
        <v>1704.7527</v>
      </c>
      <c r="E154" s="120">
        <v>1341.52</v>
      </c>
      <c r="F154" s="118">
        <v>502.04969999999997</v>
      </c>
      <c r="G154" s="118">
        <v>209.86760000000001</v>
      </c>
      <c r="H154" s="118">
        <v>269</v>
      </c>
      <c r="I154" s="118">
        <v>218.71979999999999</v>
      </c>
      <c r="J154" s="118">
        <v>37.7102</v>
      </c>
      <c r="K154" s="118">
        <v>18</v>
      </c>
      <c r="L154" s="118">
        <v>35.288400000000003</v>
      </c>
      <c r="M154" s="118"/>
      <c r="N154" s="118">
        <v>2.4506999999999999</v>
      </c>
      <c r="O154" s="118">
        <v>0</v>
      </c>
      <c r="P154" s="120">
        <v>1954.7811999999999</v>
      </c>
    </row>
    <row r="155" spans="1:16" x14ac:dyDescent="0.25">
      <c r="A155" s="118" t="s">
        <v>516</v>
      </c>
      <c r="B155" s="118">
        <v>150.25210000000001</v>
      </c>
      <c r="C155" s="118">
        <v>1.9199999999999998E-2</v>
      </c>
      <c r="D155" s="118">
        <v>102.4939</v>
      </c>
      <c r="E155" s="118">
        <v>31</v>
      </c>
      <c r="F155" s="118">
        <v>44.254899999999999</v>
      </c>
      <c r="G155" s="118"/>
      <c r="H155" s="118">
        <v>14</v>
      </c>
      <c r="I155" s="118">
        <v>13.15</v>
      </c>
      <c r="J155" s="118">
        <v>0.63749999999999996</v>
      </c>
      <c r="K155" s="118"/>
      <c r="L155" s="118">
        <v>2.1215999999999999</v>
      </c>
      <c r="M155" s="118"/>
      <c r="N155" s="118">
        <v>0</v>
      </c>
      <c r="O155" s="118">
        <v>0</v>
      </c>
      <c r="P155" s="118">
        <v>150.90880000000001</v>
      </c>
    </row>
    <row r="156" spans="1:16" x14ac:dyDescent="0.25">
      <c r="A156" s="118" t="s">
        <v>145</v>
      </c>
      <c r="B156" s="120">
        <v>2615.3240000000001</v>
      </c>
      <c r="C156" s="118">
        <v>145.64160000000001</v>
      </c>
      <c r="D156" s="120">
        <v>2760.9656</v>
      </c>
      <c r="E156" s="120">
        <v>1184.33</v>
      </c>
      <c r="F156" s="118">
        <v>813.10440000000006</v>
      </c>
      <c r="G156" s="118">
        <v>92.806399999999996</v>
      </c>
      <c r="H156" s="118">
        <v>497</v>
      </c>
      <c r="I156" s="118">
        <v>354.2319</v>
      </c>
      <c r="J156" s="118">
        <v>107.0761</v>
      </c>
      <c r="K156" s="118">
        <v>28</v>
      </c>
      <c r="L156" s="118">
        <v>57.152000000000001</v>
      </c>
      <c r="M156" s="118"/>
      <c r="N156" s="118">
        <v>27.418099999999999</v>
      </c>
      <c r="O156" s="118">
        <v>0</v>
      </c>
      <c r="P156" s="120">
        <v>2988.2662</v>
      </c>
    </row>
    <row r="157" spans="1:16" x14ac:dyDescent="0.25">
      <c r="A157" s="118" t="s">
        <v>146</v>
      </c>
      <c r="B157" s="120">
        <v>2777.4677000000001</v>
      </c>
      <c r="C157" s="118">
        <v>142.7937</v>
      </c>
      <c r="D157" s="120">
        <v>2920.2613999999999</v>
      </c>
      <c r="E157" s="118">
        <v>812.78</v>
      </c>
      <c r="F157" s="118">
        <v>860.01700000000005</v>
      </c>
      <c r="G157" s="118"/>
      <c r="H157" s="118">
        <v>356</v>
      </c>
      <c r="I157" s="118">
        <v>374.66950000000003</v>
      </c>
      <c r="J157" s="118"/>
      <c r="K157" s="118">
        <v>18</v>
      </c>
      <c r="L157" s="118">
        <v>60.449399999999997</v>
      </c>
      <c r="M157" s="118"/>
      <c r="N157" s="118">
        <v>0</v>
      </c>
      <c r="O157" s="118">
        <v>0</v>
      </c>
      <c r="P157" s="120">
        <v>2920.2613999999999</v>
      </c>
    </row>
    <row r="158" spans="1:16" x14ac:dyDescent="0.25">
      <c r="A158" s="118" t="s">
        <v>517</v>
      </c>
      <c r="B158" s="118">
        <v>397.05739999999997</v>
      </c>
      <c r="C158" s="118">
        <v>24.578099999999999</v>
      </c>
      <c r="D158" s="118">
        <v>314.94560000000001</v>
      </c>
      <c r="E158" s="118">
        <v>175.68</v>
      </c>
      <c r="F158" s="118">
        <v>124.1717</v>
      </c>
      <c r="G158" s="118">
        <v>12.8771</v>
      </c>
      <c r="H158" s="118">
        <v>51</v>
      </c>
      <c r="I158" s="118">
        <v>40.407499999999999</v>
      </c>
      <c r="J158" s="118">
        <v>7.9443999999999999</v>
      </c>
      <c r="K158" s="118"/>
      <c r="L158" s="118">
        <v>6.5194000000000001</v>
      </c>
      <c r="M158" s="118"/>
      <c r="N158" s="118">
        <v>6.5559000000000003</v>
      </c>
      <c r="O158" s="118">
        <v>0</v>
      </c>
      <c r="P158" s="118">
        <v>449.0129</v>
      </c>
    </row>
    <row r="159" spans="1:16" x14ac:dyDescent="0.25">
      <c r="A159" s="118" t="s">
        <v>518</v>
      </c>
      <c r="B159" s="118">
        <v>255.6499</v>
      </c>
      <c r="C159" s="118">
        <v>10.61</v>
      </c>
      <c r="D159" s="118">
        <v>198.83099999999999</v>
      </c>
      <c r="E159" s="118">
        <v>23</v>
      </c>
      <c r="F159" s="118">
        <v>78.413499999999999</v>
      </c>
      <c r="G159" s="118"/>
      <c r="H159" s="118">
        <v>16</v>
      </c>
      <c r="I159" s="118">
        <v>25.51</v>
      </c>
      <c r="J159" s="118"/>
      <c r="K159" s="118"/>
      <c r="L159" s="118">
        <v>4.1158000000000001</v>
      </c>
      <c r="M159" s="118"/>
      <c r="N159" s="118">
        <v>0</v>
      </c>
      <c r="O159" s="118">
        <v>0</v>
      </c>
      <c r="P159" s="118">
        <v>266.25990000000002</v>
      </c>
    </row>
    <row r="160" spans="1:16" x14ac:dyDescent="0.25">
      <c r="A160" s="118" t="s">
        <v>519</v>
      </c>
      <c r="B160" s="118">
        <v>92.291300000000007</v>
      </c>
      <c r="C160" s="118"/>
      <c r="D160" s="118">
        <v>64.840299999999999</v>
      </c>
      <c r="E160" s="118">
        <v>71</v>
      </c>
      <c r="F160" s="118">
        <v>27.1798</v>
      </c>
      <c r="G160" s="118">
        <v>10.9551</v>
      </c>
      <c r="H160" s="118">
        <v>13</v>
      </c>
      <c r="I160" s="118">
        <v>8.3190000000000008</v>
      </c>
      <c r="J160" s="118">
        <v>3.5106999999999999</v>
      </c>
      <c r="K160" s="118"/>
      <c r="L160" s="118">
        <v>1.3422000000000001</v>
      </c>
      <c r="M160" s="118"/>
      <c r="N160" s="118">
        <v>0</v>
      </c>
      <c r="O160" s="118">
        <v>0</v>
      </c>
      <c r="P160" s="118">
        <v>106.75709999999999</v>
      </c>
    </row>
    <row r="161" spans="1:16" x14ac:dyDescent="0.25">
      <c r="A161" s="118" t="s">
        <v>147</v>
      </c>
      <c r="B161" s="120">
        <v>1795.1252999999999</v>
      </c>
      <c r="C161" s="118">
        <v>115.90430000000001</v>
      </c>
      <c r="D161" s="120">
        <v>1911.0296000000001</v>
      </c>
      <c r="E161" s="118">
        <v>819.82</v>
      </c>
      <c r="F161" s="118">
        <v>562.79819999999995</v>
      </c>
      <c r="G161" s="118">
        <v>64.255399999999995</v>
      </c>
      <c r="H161" s="118">
        <v>303</v>
      </c>
      <c r="I161" s="118">
        <v>245.18510000000001</v>
      </c>
      <c r="J161" s="118">
        <v>43.361199999999997</v>
      </c>
      <c r="K161" s="118"/>
      <c r="L161" s="118">
        <v>39.558300000000003</v>
      </c>
      <c r="M161" s="118"/>
      <c r="N161" s="118">
        <v>15.824299999999999</v>
      </c>
      <c r="O161" s="118">
        <v>0</v>
      </c>
      <c r="P161" s="120">
        <v>2034.4704999999999</v>
      </c>
    </row>
    <row r="162" spans="1:16" x14ac:dyDescent="0.25">
      <c r="A162" s="118" t="s">
        <v>148</v>
      </c>
      <c r="B162" s="120">
        <v>1729.0354</v>
      </c>
      <c r="C162" s="118">
        <v>100.95910000000001</v>
      </c>
      <c r="D162" s="120">
        <v>1829.9945</v>
      </c>
      <c r="E162" s="118">
        <v>754</v>
      </c>
      <c r="F162" s="118">
        <v>538.93340000000001</v>
      </c>
      <c r="G162" s="118">
        <v>53.7667</v>
      </c>
      <c r="H162" s="118">
        <v>278</v>
      </c>
      <c r="I162" s="118">
        <v>234.78829999999999</v>
      </c>
      <c r="J162" s="118">
        <v>32.408799999999999</v>
      </c>
      <c r="K162" s="118">
        <v>4</v>
      </c>
      <c r="L162" s="118">
        <v>37.880899999999997</v>
      </c>
      <c r="M162" s="118"/>
      <c r="N162" s="118">
        <v>0</v>
      </c>
      <c r="O162" s="118">
        <v>0</v>
      </c>
      <c r="P162" s="120">
        <v>1916.17</v>
      </c>
    </row>
    <row r="163" spans="1:16" x14ac:dyDescent="0.25">
      <c r="A163" s="118" t="s">
        <v>149</v>
      </c>
      <c r="B163" s="118">
        <v>430.49889999999999</v>
      </c>
      <c r="C163" s="118">
        <v>17.478100000000001</v>
      </c>
      <c r="D163" s="118">
        <v>447.97699999999998</v>
      </c>
      <c r="E163" s="118">
        <v>151</v>
      </c>
      <c r="F163" s="118">
        <v>131.92920000000001</v>
      </c>
      <c r="G163" s="118">
        <v>4.7676999999999996</v>
      </c>
      <c r="H163" s="118">
        <v>90</v>
      </c>
      <c r="I163" s="118">
        <v>57.4754</v>
      </c>
      <c r="J163" s="118">
        <v>24.3934</v>
      </c>
      <c r="K163" s="118">
        <v>1</v>
      </c>
      <c r="L163" s="118">
        <v>9.2730999999999995</v>
      </c>
      <c r="M163" s="118"/>
      <c r="N163" s="118">
        <v>2.8576000000000001</v>
      </c>
      <c r="O163" s="118">
        <v>0</v>
      </c>
      <c r="P163" s="118">
        <v>479.9957</v>
      </c>
    </row>
    <row r="164" spans="1:16" x14ac:dyDescent="0.25">
      <c r="A164" s="118" t="s">
        <v>150</v>
      </c>
      <c r="B164" s="120">
        <v>3299.4034000000001</v>
      </c>
      <c r="C164" s="118">
        <v>59.688800000000001</v>
      </c>
      <c r="D164" s="120">
        <v>3359.0922</v>
      </c>
      <c r="E164" s="118">
        <v>725.35</v>
      </c>
      <c r="F164" s="118">
        <v>989.2527</v>
      </c>
      <c r="G164" s="118"/>
      <c r="H164" s="118">
        <v>386</v>
      </c>
      <c r="I164" s="118">
        <v>430.97149999999999</v>
      </c>
      <c r="J164" s="118"/>
      <c r="K164" s="118">
        <v>36</v>
      </c>
      <c r="L164" s="118">
        <v>69.533199999999994</v>
      </c>
      <c r="M164" s="118"/>
      <c r="N164" s="118">
        <v>8.8663000000000007</v>
      </c>
      <c r="O164" s="118">
        <v>0</v>
      </c>
      <c r="P164" s="120">
        <v>3367.9585000000002</v>
      </c>
    </row>
    <row r="165" spans="1:16" x14ac:dyDescent="0.25">
      <c r="A165" s="118" t="s">
        <v>151</v>
      </c>
      <c r="B165" s="120">
        <v>1590.941</v>
      </c>
      <c r="C165" s="118">
        <v>31.4573</v>
      </c>
      <c r="D165" s="120">
        <v>1622.3983000000001</v>
      </c>
      <c r="E165" s="118">
        <v>703.85</v>
      </c>
      <c r="F165" s="118">
        <v>477.79629999999997</v>
      </c>
      <c r="G165" s="118">
        <v>56.513399999999997</v>
      </c>
      <c r="H165" s="118">
        <v>282</v>
      </c>
      <c r="I165" s="118">
        <v>208.15369999999999</v>
      </c>
      <c r="J165" s="118">
        <v>55.384700000000002</v>
      </c>
      <c r="K165" s="118">
        <v>7</v>
      </c>
      <c r="L165" s="118">
        <v>33.583599999999997</v>
      </c>
      <c r="M165" s="118"/>
      <c r="N165" s="118">
        <v>0</v>
      </c>
      <c r="O165" s="118">
        <v>0</v>
      </c>
      <c r="P165" s="120">
        <v>1734.2963999999999</v>
      </c>
    </row>
    <row r="166" spans="1:16" x14ac:dyDescent="0.25">
      <c r="A166" s="118" t="s">
        <v>152</v>
      </c>
      <c r="B166" s="118">
        <v>783.54269999999997</v>
      </c>
      <c r="C166" s="118">
        <v>25.584299999999999</v>
      </c>
      <c r="D166" s="118">
        <v>809.12699999999995</v>
      </c>
      <c r="E166" s="118">
        <v>240.65</v>
      </c>
      <c r="F166" s="118">
        <v>238.28790000000001</v>
      </c>
      <c r="G166" s="118">
        <v>0.59050000000000002</v>
      </c>
      <c r="H166" s="118">
        <v>131</v>
      </c>
      <c r="I166" s="118">
        <v>103.81100000000001</v>
      </c>
      <c r="J166" s="118">
        <v>20.3918</v>
      </c>
      <c r="K166" s="118"/>
      <c r="L166" s="118">
        <v>16.748899999999999</v>
      </c>
      <c r="M166" s="118"/>
      <c r="N166" s="118">
        <v>8.3598999999999997</v>
      </c>
      <c r="O166" s="118">
        <v>0</v>
      </c>
      <c r="P166" s="118">
        <v>838.4692</v>
      </c>
    </row>
    <row r="167" spans="1:16" x14ac:dyDescent="0.25">
      <c r="A167" s="118" t="s">
        <v>153</v>
      </c>
      <c r="B167" s="118">
        <v>308.49880000000002</v>
      </c>
      <c r="C167" s="118"/>
      <c r="D167" s="118">
        <v>308.49880000000002</v>
      </c>
      <c r="E167" s="118">
        <v>85</v>
      </c>
      <c r="F167" s="118">
        <v>90.852900000000005</v>
      </c>
      <c r="G167" s="118"/>
      <c r="H167" s="118">
        <v>45</v>
      </c>
      <c r="I167" s="118">
        <v>39.580399999999997</v>
      </c>
      <c r="J167" s="118">
        <v>4.0647000000000002</v>
      </c>
      <c r="K167" s="118"/>
      <c r="L167" s="118">
        <v>6.3859000000000004</v>
      </c>
      <c r="M167" s="118"/>
      <c r="N167" s="118">
        <v>0</v>
      </c>
      <c r="O167" s="118">
        <v>0</v>
      </c>
      <c r="P167" s="118">
        <v>312.56349999999998</v>
      </c>
    </row>
    <row r="168" spans="1:16" x14ac:dyDescent="0.25">
      <c r="A168" s="118" t="s">
        <v>154</v>
      </c>
      <c r="B168" s="118">
        <v>343.50040000000001</v>
      </c>
      <c r="C168" s="118"/>
      <c r="D168" s="118">
        <v>343.50040000000001</v>
      </c>
      <c r="E168" s="118">
        <v>114.57</v>
      </c>
      <c r="F168" s="118">
        <v>101.1609</v>
      </c>
      <c r="G168" s="118">
        <v>3.3523000000000001</v>
      </c>
      <c r="H168" s="118">
        <v>43</v>
      </c>
      <c r="I168" s="118">
        <v>44.071100000000001</v>
      </c>
      <c r="J168" s="118"/>
      <c r="K168" s="118"/>
      <c r="L168" s="118">
        <v>7.1105</v>
      </c>
      <c r="M168" s="118"/>
      <c r="N168" s="118">
        <v>0</v>
      </c>
      <c r="O168" s="118">
        <v>0</v>
      </c>
      <c r="P168" s="118">
        <v>346.85270000000003</v>
      </c>
    </row>
    <row r="169" spans="1:16" x14ac:dyDescent="0.25">
      <c r="A169" s="118" t="s">
        <v>155</v>
      </c>
      <c r="B169" s="118">
        <v>414.51280000000003</v>
      </c>
      <c r="C169" s="118">
        <v>22.486799999999999</v>
      </c>
      <c r="D169" s="118">
        <v>436.99959999999999</v>
      </c>
      <c r="E169" s="118">
        <v>201.67</v>
      </c>
      <c r="F169" s="118">
        <v>128.69640000000001</v>
      </c>
      <c r="G169" s="118">
        <v>18.243400000000001</v>
      </c>
      <c r="H169" s="118">
        <v>66</v>
      </c>
      <c r="I169" s="118">
        <v>56.067</v>
      </c>
      <c r="J169" s="118">
        <v>7.4497</v>
      </c>
      <c r="K169" s="118"/>
      <c r="L169" s="118">
        <v>9.0458999999999996</v>
      </c>
      <c r="M169" s="118"/>
      <c r="N169" s="118">
        <v>7.3983999999999996</v>
      </c>
      <c r="O169" s="118">
        <v>0</v>
      </c>
      <c r="P169" s="118">
        <v>470.09109999999998</v>
      </c>
    </row>
    <row r="170" spans="1:16" x14ac:dyDescent="0.25">
      <c r="A170" s="118" t="s">
        <v>156</v>
      </c>
      <c r="B170" s="120">
        <v>4104.0015999999996</v>
      </c>
      <c r="C170" s="118">
        <v>137.34569999999999</v>
      </c>
      <c r="D170" s="120">
        <v>4241.3473000000004</v>
      </c>
      <c r="E170" s="120">
        <v>1109.32</v>
      </c>
      <c r="F170" s="120">
        <v>1249.0768</v>
      </c>
      <c r="G170" s="118"/>
      <c r="H170" s="118">
        <v>505</v>
      </c>
      <c r="I170" s="118">
        <v>544.16489999999999</v>
      </c>
      <c r="J170" s="118"/>
      <c r="K170" s="118">
        <v>103</v>
      </c>
      <c r="L170" s="118">
        <v>87.795900000000003</v>
      </c>
      <c r="M170" s="118">
        <v>9.1225000000000005</v>
      </c>
      <c r="N170" s="118">
        <v>40.182699999999997</v>
      </c>
      <c r="O170" s="118">
        <v>0</v>
      </c>
      <c r="P170" s="120">
        <v>4290.6525000000001</v>
      </c>
    </row>
    <row r="171" spans="1:16" x14ac:dyDescent="0.25">
      <c r="A171" s="118" t="s">
        <v>157</v>
      </c>
      <c r="B171" s="120">
        <v>4667.6486999999997</v>
      </c>
      <c r="C171" s="118">
        <v>158.0925</v>
      </c>
      <c r="D171" s="120">
        <v>4825.7412000000004</v>
      </c>
      <c r="E171" s="120">
        <v>1450.76</v>
      </c>
      <c r="F171" s="120">
        <v>1421.1808000000001</v>
      </c>
      <c r="G171" s="118">
        <v>7.3948</v>
      </c>
      <c r="H171" s="118">
        <v>652</v>
      </c>
      <c r="I171" s="118">
        <v>619.14260000000002</v>
      </c>
      <c r="J171" s="118">
        <v>24.6431</v>
      </c>
      <c r="K171" s="118">
        <v>48</v>
      </c>
      <c r="L171" s="118">
        <v>99.892799999999994</v>
      </c>
      <c r="M171" s="118"/>
      <c r="N171" s="118">
        <v>18.977799999999998</v>
      </c>
      <c r="O171" s="118">
        <v>0</v>
      </c>
      <c r="P171" s="120">
        <v>4876.7569000000003</v>
      </c>
    </row>
    <row r="172" spans="1:16" x14ac:dyDescent="0.25">
      <c r="A172" s="118" t="s">
        <v>158</v>
      </c>
      <c r="B172" s="118">
        <v>637.80340000000001</v>
      </c>
      <c r="C172" s="118">
        <v>31.047799999999999</v>
      </c>
      <c r="D172" s="118">
        <v>668.85119999999995</v>
      </c>
      <c r="E172" s="118">
        <v>268.74</v>
      </c>
      <c r="F172" s="118">
        <v>196.97669999999999</v>
      </c>
      <c r="G172" s="118">
        <v>17.940799999999999</v>
      </c>
      <c r="H172" s="118">
        <v>78</v>
      </c>
      <c r="I172" s="118">
        <v>85.813599999999994</v>
      </c>
      <c r="J172" s="118"/>
      <c r="K172" s="118">
        <v>10</v>
      </c>
      <c r="L172" s="118">
        <v>13.8452</v>
      </c>
      <c r="M172" s="118"/>
      <c r="N172" s="118">
        <v>0</v>
      </c>
      <c r="O172" s="118">
        <v>0</v>
      </c>
      <c r="P172" s="118">
        <v>686.79200000000003</v>
      </c>
    </row>
    <row r="173" spans="1:16" x14ac:dyDescent="0.25">
      <c r="A173" s="118" t="s">
        <v>159</v>
      </c>
      <c r="B173" s="118">
        <v>250.4323</v>
      </c>
      <c r="C173" s="118"/>
      <c r="D173" s="118">
        <v>250.4323</v>
      </c>
      <c r="E173" s="118">
        <v>103.93</v>
      </c>
      <c r="F173" s="118">
        <v>73.752300000000005</v>
      </c>
      <c r="G173" s="118">
        <v>7.5444000000000004</v>
      </c>
      <c r="H173" s="118">
        <v>20</v>
      </c>
      <c r="I173" s="118">
        <v>32.130499999999998</v>
      </c>
      <c r="J173" s="118"/>
      <c r="K173" s="118"/>
      <c r="L173" s="118">
        <v>5.1839000000000004</v>
      </c>
      <c r="M173" s="118"/>
      <c r="N173" s="118">
        <v>0</v>
      </c>
      <c r="O173" s="118">
        <v>0</v>
      </c>
      <c r="P173" s="118">
        <v>257.97669999999999</v>
      </c>
    </row>
    <row r="174" spans="1:16" x14ac:dyDescent="0.25">
      <c r="A174" s="118" t="s">
        <v>160</v>
      </c>
      <c r="B174" s="120">
        <v>1221.8837000000001</v>
      </c>
      <c r="C174" s="118">
        <v>7.3522999999999996</v>
      </c>
      <c r="D174" s="120">
        <v>1229.2360000000001</v>
      </c>
      <c r="E174" s="118">
        <v>319</v>
      </c>
      <c r="F174" s="118">
        <v>362.01</v>
      </c>
      <c r="G174" s="118"/>
      <c r="H174" s="118">
        <v>135</v>
      </c>
      <c r="I174" s="118">
        <v>157.71100000000001</v>
      </c>
      <c r="J174" s="118"/>
      <c r="K174" s="118">
        <v>4</v>
      </c>
      <c r="L174" s="118">
        <v>25.4452</v>
      </c>
      <c r="M174" s="118"/>
      <c r="N174" s="118">
        <v>12.232100000000001</v>
      </c>
      <c r="O174" s="118">
        <v>0</v>
      </c>
      <c r="P174" s="120">
        <v>1241.4681</v>
      </c>
    </row>
    <row r="175" spans="1:16" x14ac:dyDescent="0.25">
      <c r="A175" s="118" t="s">
        <v>161</v>
      </c>
      <c r="B175" s="120">
        <v>2110.6669999999999</v>
      </c>
      <c r="C175" s="118">
        <v>77.401499999999999</v>
      </c>
      <c r="D175" s="120">
        <v>2188.0684999999999</v>
      </c>
      <c r="E175" s="118">
        <v>460.68</v>
      </c>
      <c r="F175" s="118">
        <v>644.38620000000003</v>
      </c>
      <c r="G175" s="118"/>
      <c r="H175" s="118">
        <v>233</v>
      </c>
      <c r="I175" s="118">
        <v>280.72919999999999</v>
      </c>
      <c r="J175" s="118"/>
      <c r="K175" s="118">
        <v>99</v>
      </c>
      <c r="L175" s="118">
        <v>45.292999999999999</v>
      </c>
      <c r="M175" s="118">
        <v>32.224200000000003</v>
      </c>
      <c r="N175" s="118">
        <v>5.5415000000000001</v>
      </c>
      <c r="O175" s="118">
        <v>0</v>
      </c>
      <c r="P175" s="120">
        <v>2225.8341999999998</v>
      </c>
    </row>
    <row r="176" spans="1:16" x14ac:dyDescent="0.25">
      <c r="A176" s="118" t="s">
        <v>162</v>
      </c>
      <c r="B176" s="120">
        <v>19360.539100000002</v>
      </c>
      <c r="C176" s="120">
        <v>1434.0196000000001</v>
      </c>
      <c r="D176" s="120">
        <v>20794.558700000001</v>
      </c>
      <c r="E176" s="120">
        <v>9602.7099999999991</v>
      </c>
      <c r="F176" s="120">
        <v>6123.9975000000004</v>
      </c>
      <c r="G176" s="118">
        <v>869.67809999999997</v>
      </c>
      <c r="H176" s="115">
        <v>2648</v>
      </c>
      <c r="I176" s="120">
        <v>2667.9418999999998</v>
      </c>
      <c r="J176" s="118"/>
      <c r="K176" s="115">
        <v>1154</v>
      </c>
      <c r="L176" s="118">
        <v>430.44740000000002</v>
      </c>
      <c r="M176" s="118">
        <v>434.13159999999999</v>
      </c>
      <c r="N176" s="118">
        <v>335.96210000000002</v>
      </c>
      <c r="O176" s="118">
        <v>0</v>
      </c>
      <c r="P176" s="120">
        <v>22434.3305</v>
      </c>
    </row>
    <row r="177" spans="1:16" x14ac:dyDescent="0.25">
      <c r="A177" s="118" t="s">
        <v>163</v>
      </c>
      <c r="B177" s="120">
        <v>1115.4725000000001</v>
      </c>
      <c r="C177" s="118">
        <v>33.454799999999999</v>
      </c>
      <c r="D177" s="120">
        <v>1148.9273000000001</v>
      </c>
      <c r="E177" s="118">
        <v>345</v>
      </c>
      <c r="F177" s="118">
        <v>338.35910000000001</v>
      </c>
      <c r="G177" s="118">
        <v>1.6601999999999999</v>
      </c>
      <c r="H177" s="118">
        <v>123</v>
      </c>
      <c r="I177" s="118">
        <v>147.4074</v>
      </c>
      <c r="J177" s="118"/>
      <c r="K177" s="118">
        <v>1</v>
      </c>
      <c r="L177" s="118">
        <v>23.782800000000002</v>
      </c>
      <c r="M177" s="118"/>
      <c r="N177" s="118">
        <v>13.8781</v>
      </c>
      <c r="O177" s="118">
        <v>0</v>
      </c>
      <c r="P177" s="120">
        <v>1164.4656</v>
      </c>
    </row>
    <row r="178" spans="1:16" x14ac:dyDescent="0.25">
      <c r="A178" s="118" t="s">
        <v>164</v>
      </c>
      <c r="B178" s="118">
        <v>105.7051</v>
      </c>
      <c r="C178" s="118"/>
      <c r="D178" s="118">
        <v>105.7051</v>
      </c>
      <c r="E178" s="118">
        <v>60</v>
      </c>
      <c r="F178" s="118">
        <v>31.130199999999999</v>
      </c>
      <c r="G178" s="118">
        <v>7.2175000000000002</v>
      </c>
      <c r="H178" s="118">
        <v>25</v>
      </c>
      <c r="I178" s="118">
        <v>13.561999999999999</v>
      </c>
      <c r="J178" s="118">
        <v>8.5785</v>
      </c>
      <c r="K178" s="118"/>
      <c r="L178" s="118">
        <v>2.1880999999999999</v>
      </c>
      <c r="M178" s="118"/>
      <c r="N178" s="118">
        <v>0</v>
      </c>
      <c r="O178" s="118">
        <v>0</v>
      </c>
      <c r="P178" s="118">
        <v>121.50109999999999</v>
      </c>
    </row>
    <row r="179" spans="1:16" x14ac:dyDescent="0.25">
      <c r="A179" s="118" t="s">
        <v>520</v>
      </c>
      <c r="B179" s="118">
        <v>44.167099999999998</v>
      </c>
      <c r="C179" s="118"/>
      <c r="D179" s="118">
        <v>31.954899999999999</v>
      </c>
      <c r="E179" s="118">
        <v>34</v>
      </c>
      <c r="F179" s="118">
        <v>13.007199999999999</v>
      </c>
      <c r="G179" s="118">
        <v>5.2481999999999998</v>
      </c>
      <c r="H179" s="118">
        <v>7</v>
      </c>
      <c r="I179" s="118">
        <v>4.0998000000000001</v>
      </c>
      <c r="J179" s="118">
        <v>2.1751</v>
      </c>
      <c r="K179" s="118"/>
      <c r="L179" s="118">
        <v>0.66149999999999998</v>
      </c>
      <c r="M179" s="118"/>
      <c r="N179" s="118">
        <v>0</v>
      </c>
      <c r="O179" s="118">
        <v>0</v>
      </c>
      <c r="P179" s="118">
        <v>51.590400000000002</v>
      </c>
    </row>
    <row r="180" spans="1:16" x14ac:dyDescent="0.25">
      <c r="A180" s="118" t="s">
        <v>521</v>
      </c>
      <c r="B180" s="118">
        <v>74.814700000000002</v>
      </c>
      <c r="C180" s="118"/>
      <c r="D180" s="118">
        <v>62.948999999999998</v>
      </c>
      <c r="E180" s="118">
        <v>13</v>
      </c>
      <c r="F180" s="118">
        <v>22.032900000000001</v>
      </c>
      <c r="G180" s="118"/>
      <c r="H180" s="118">
        <v>17</v>
      </c>
      <c r="I180" s="118">
        <v>8.0763999999999996</v>
      </c>
      <c r="J180" s="118">
        <v>6.6927000000000003</v>
      </c>
      <c r="K180" s="118"/>
      <c r="L180" s="118">
        <v>1.3029999999999999</v>
      </c>
      <c r="M180" s="118"/>
      <c r="N180" s="118">
        <v>0</v>
      </c>
      <c r="O180" s="118">
        <v>0</v>
      </c>
      <c r="P180" s="118">
        <v>81.507400000000004</v>
      </c>
    </row>
    <row r="181" spans="1:16" x14ac:dyDescent="0.25">
      <c r="A181" s="118" t="s">
        <v>522</v>
      </c>
      <c r="B181" s="118">
        <v>60.192900000000002</v>
      </c>
      <c r="C181" s="118"/>
      <c r="D181" s="118">
        <v>40.902200000000001</v>
      </c>
      <c r="E181" s="118">
        <v>20</v>
      </c>
      <c r="F181" s="118">
        <v>17.726800000000001</v>
      </c>
      <c r="G181" s="118">
        <v>0.56830000000000003</v>
      </c>
      <c r="H181" s="118">
        <v>19</v>
      </c>
      <c r="I181" s="118">
        <v>5.2477999999999998</v>
      </c>
      <c r="J181" s="118">
        <v>10.3142</v>
      </c>
      <c r="K181" s="118"/>
      <c r="L181" s="118">
        <v>0.84670000000000001</v>
      </c>
      <c r="M181" s="118"/>
      <c r="N181" s="118">
        <v>0</v>
      </c>
      <c r="O181" s="118">
        <v>0</v>
      </c>
      <c r="P181" s="118">
        <v>71.075400000000002</v>
      </c>
    </row>
    <row r="182" spans="1:16" x14ac:dyDescent="0.25">
      <c r="A182" s="118" t="s">
        <v>165</v>
      </c>
      <c r="B182" s="118">
        <v>938.2355</v>
      </c>
      <c r="C182" s="118">
        <v>27.942599999999999</v>
      </c>
      <c r="D182" s="118">
        <v>966.17809999999997</v>
      </c>
      <c r="E182" s="118">
        <v>364.86</v>
      </c>
      <c r="F182" s="118">
        <v>284.53949999999998</v>
      </c>
      <c r="G182" s="118">
        <v>20.080100000000002</v>
      </c>
      <c r="H182" s="118">
        <v>166</v>
      </c>
      <c r="I182" s="118">
        <v>123.9607</v>
      </c>
      <c r="J182" s="118">
        <v>31.529499999999999</v>
      </c>
      <c r="K182" s="118">
        <v>3</v>
      </c>
      <c r="L182" s="118">
        <v>19.9999</v>
      </c>
      <c r="M182" s="118"/>
      <c r="N182" s="118">
        <v>0</v>
      </c>
      <c r="O182" s="118">
        <v>0</v>
      </c>
      <c r="P182" s="120">
        <v>1017.7877</v>
      </c>
    </row>
    <row r="183" spans="1:16" x14ac:dyDescent="0.25">
      <c r="A183" s="118" t="s">
        <v>166</v>
      </c>
      <c r="B183" s="118">
        <v>74.170299999999997</v>
      </c>
      <c r="C183" s="118"/>
      <c r="D183" s="118">
        <v>74.170299999999997</v>
      </c>
      <c r="E183" s="118">
        <v>54</v>
      </c>
      <c r="F183" s="118">
        <v>21.8432</v>
      </c>
      <c r="G183" s="118">
        <v>8.0391999999999992</v>
      </c>
      <c r="H183" s="118">
        <v>22</v>
      </c>
      <c r="I183" s="118">
        <v>9.516</v>
      </c>
      <c r="J183" s="118">
        <v>9.3629999999999995</v>
      </c>
      <c r="K183" s="118"/>
      <c r="L183" s="118">
        <v>1.5353000000000001</v>
      </c>
      <c r="M183" s="118"/>
      <c r="N183" s="118">
        <v>0</v>
      </c>
      <c r="O183" s="118">
        <v>0</v>
      </c>
      <c r="P183" s="118">
        <v>91.572500000000005</v>
      </c>
    </row>
    <row r="184" spans="1:16" x14ac:dyDescent="0.25">
      <c r="A184" s="118" t="s">
        <v>167</v>
      </c>
      <c r="B184" s="118">
        <v>743.25120000000004</v>
      </c>
      <c r="C184" s="118">
        <v>18.154599999999999</v>
      </c>
      <c r="D184" s="118">
        <v>761.4058</v>
      </c>
      <c r="E184" s="118">
        <v>345.79</v>
      </c>
      <c r="F184" s="118">
        <v>224.23400000000001</v>
      </c>
      <c r="G184" s="118">
        <v>30.388999999999999</v>
      </c>
      <c r="H184" s="118">
        <v>114</v>
      </c>
      <c r="I184" s="118">
        <v>97.688400000000001</v>
      </c>
      <c r="J184" s="118">
        <v>12.233700000000001</v>
      </c>
      <c r="K184" s="118"/>
      <c r="L184" s="118">
        <v>15.761100000000001</v>
      </c>
      <c r="M184" s="118"/>
      <c r="N184" s="118">
        <v>0</v>
      </c>
      <c r="O184" s="118">
        <v>0</v>
      </c>
      <c r="P184" s="118">
        <v>804.02850000000001</v>
      </c>
    </row>
    <row r="185" spans="1:16" x14ac:dyDescent="0.25">
      <c r="A185" s="118" t="s">
        <v>168</v>
      </c>
      <c r="B185" s="118">
        <v>179.20259999999999</v>
      </c>
      <c r="C185" s="118"/>
      <c r="D185" s="118">
        <v>179.20259999999999</v>
      </c>
      <c r="E185" s="118">
        <v>69</v>
      </c>
      <c r="F185" s="118">
        <v>52.775199999999998</v>
      </c>
      <c r="G185" s="118">
        <v>4.0561999999999996</v>
      </c>
      <c r="H185" s="118">
        <v>20</v>
      </c>
      <c r="I185" s="118">
        <v>22.991700000000002</v>
      </c>
      <c r="J185" s="118"/>
      <c r="K185" s="118"/>
      <c r="L185" s="118">
        <v>3.7094999999999998</v>
      </c>
      <c r="M185" s="118"/>
      <c r="N185" s="118">
        <v>0</v>
      </c>
      <c r="O185" s="118">
        <v>0</v>
      </c>
      <c r="P185" s="118">
        <v>183.25880000000001</v>
      </c>
    </row>
    <row r="186" spans="1:16" x14ac:dyDescent="0.25">
      <c r="A186" s="118" t="s">
        <v>169</v>
      </c>
      <c r="B186" s="118">
        <v>129.28829999999999</v>
      </c>
      <c r="C186" s="118">
        <v>2.5746000000000002</v>
      </c>
      <c r="D186" s="118">
        <v>131.8629</v>
      </c>
      <c r="E186" s="118">
        <v>60</v>
      </c>
      <c r="F186" s="118">
        <v>38.833599999999997</v>
      </c>
      <c r="G186" s="118">
        <v>5.2915999999999999</v>
      </c>
      <c r="H186" s="118">
        <v>17</v>
      </c>
      <c r="I186" s="118">
        <v>16.917999999999999</v>
      </c>
      <c r="J186" s="118">
        <v>6.1499999999999999E-2</v>
      </c>
      <c r="K186" s="118"/>
      <c r="L186" s="118">
        <v>2.7296</v>
      </c>
      <c r="M186" s="118"/>
      <c r="N186" s="118">
        <v>0</v>
      </c>
      <c r="O186" s="118">
        <v>0</v>
      </c>
      <c r="P186" s="118">
        <v>137.21600000000001</v>
      </c>
    </row>
    <row r="187" spans="1:16" x14ac:dyDescent="0.25">
      <c r="A187" s="118" t="s">
        <v>170</v>
      </c>
      <c r="B187" s="118">
        <v>63.665799999999997</v>
      </c>
      <c r="C187" s="118"/>
      <c r="D187" s="118">
        <v>63.665799999999997</v>
      </c>
      <c r="E187" s="118">
        <v>72</v>
      </c>
      <c r="F187" s="118">
        <v>18.749600000000001</v>
      </c>
      <c r="G187" s="118">
        <v>13.3126</v>
      </c>
      <c r="H187" s="118">
        <v>13</v>
      </c>
      <c r="I187" s="118">
        <v>8.1683000000000003</v>
      </c>
      <c r="J187" s="118">
        <v>3.6238000000000001</v>
      </c>
      <c r="K187" s="118"/>
      <c r="L187" s="118">
        <v>1.3179000000000001</v>
      </c>
      <c r="M187" s="118"/>
      <c r="N187" s="118">
        <v>0</v>
      </c>
      <c r="O187" s="118">
        <v>0</v>
      </c>
      <c r="P187" s="118">
        <v>80.602199999999996</v>
      </c>
    </row>
    <row r="188" spans="1:16" x14ac:dyDescent="0.25">
      <c r="A188" s="118" t="s">
        <v>171</v>
      </c>
      <c r="B188" s="118">
        <v>631.68790000000001</v>
      </c>
      <c r="C188" s="118">
        <v>15.3171</v>
      </c>
      <c r="D188" s="118">
        <v>647.005</v>
      </c>
      <c r="E188" s="118">
        <v>217.6</v>
      </c>
      <c r="F188" s="118">
        <v>190.54300000000001</v>
      </c>
      <c r="G188" s="118">
        <v>6.7643000000000004</v>
      </c>
      <c r="H188" s="118">
        <v>107</v>
      </c>
      <c r="I188" s="118">
        <v>83.0107</v>
      </c>
      <c r="J188" s="118">
        <v>17.991900000000001</v>
      </c>
      <c r="K188" s="118"/>
      <c r="L188" s="118">
        <v>13.393000000000001</v>
      </c>
      <c r="M188" s="118"/>
      <c r="N188" s="118">
        <v>0</v>
      </c>
      <c r="O188" s="118">
        <v>0</v>
      </c>
      <c r="P188" s="118">
        <v>671.76120000000003</v>
      </c>
    </row>
    <row r="189" spans="1:16" x14ac:dyDescent="0.25">
      <c r="A189" s="118" t="s">
        <v>523</v>
      </c>
      <c r="B189" s="118">
        <v>72.604299999999995</v>
      </c>
      <c r="C189" s="118"/>
      <c r="D189" s="118">
        <v>50.184699999999999</v>
      </c>
      <c r="E189" s="118">
        <v>19</v>
      </c>
      <c r="F189" s="118">
        <v>21.382000000000001</v>
      </c>
      <c r="G189" s="118"/>
      <c r="H189" s="118">
        <v>7</v>
      </c>
      <c r="I189" s="118">
        <v>6.4386999999999999</v>
      </c>
      <c r="J189" s="118">
        <v>0.42099999999999999</v>
      </c>
      <c r="K189" s="118"/>
      <c r="L189" s="118">
        <v>1.0387999999999999</v>
      </c>
      <c r="M189" s="118"/>
      <c r="N189" s="118">
        <v>0</v>
      </c>
      <c r="O189" s="118">
        <v>0</v>
      </c>
      <c r="P189" s="118">
        <v>73.025300000000001</v>
      </c>
    </row>
    <row r="190" spans="1:16" x14ac:dyDescent="0.25">
      <c r="A190" s="118" t="s">
        <v>172</v>
      </c>
      <c r="B190" s="118">
        <v>79.139600000000002</v>
      </c>
      <c r="C190" s="118"/>
      <c r="D190" s="118"/>
      <c r="E190" s="118">
        <v>91</v>
      </c>
      <c r="F190" s="118">
        <v>23.3066</v>
      </c>
      <c r="G190" s="118">
        <v>16.923300000000001</v>
      </c>
      <c r="H190" s="118">
        <v>11</v>
      </c>
      <c r="I190" s="118">
        <v>0</v>
      </c>
      <c r="J190" s="118">
        <v>0.63480000000000003</v>
      </c>
      <c r="K190" s="118"/>
      <c r="L190" s="118">
        <v>0</v>
      </c>
      <c r="M190" s="118"/>
      <c r="N190" s="118">
        <v>0</v>
      </c>
      <c r="O190" s="118">
        <v>0</v>
      </c>
      <c r="P190" s="118">
        <v>96.697699999999998</v>
      </c>
    </row>
    <row r="191" spans="1:16" x14ac:dyDescent="0.25">
      <c r="A191" s="118" t="s">
        <v>524</v>
      </c>
      <c r="B191" s="118">
        <v>130.3656</v>
      </c>
      <c r="C191" s="118"/>
      <c r="D191" s="118">
        <v>85.827600000000004</v>
      </c>
      <c r="E191" s="118">
        <v>76.7</v>
      </c>
      <c r="F191" s="118">
        <v>38.392699999999998</v>
      </c>
      <c r="G191" s="118">
        <v>9.5768000000000004</v>
      </c>
      <c r="H191" s="118">
        <v>14</v>
      </c>
      <c r="I191" s="118">
        <v>11.011699999999999</v>
      </c>
      <c r="J191" s="118">
        <v>2.2412000000000001</v>
      </c>
      <c r="K191" s="118"/>
      <c r="L191" s="118">
        <v>1.7766</v>
      </c>
      <c r="M191" s="118"/>
      <c r="N191" s="118">
        <v>1.0474000000000001</v>
      </c>
      <c r="O191" s="118">
        <v>0</v>
      </c>
      <c r="P191" s="118">
        <v>143.23099999999999</v>
      </c>
    </row>
    <row r="192" spans="1:16" x14ac:dyDescent="0.25">
      <c r="A192" s="118" t="s">
        <v>525</v>
      </c>
      <c r="B192" s="118">
        <v>62.537799999999997</v>
      </c>
      <c r="C192" s="118"/>
      <c r="D192" s="118">
        <v>46.238199999999999</v>
      </c>
      <c r="E192" s="118">
        <v>19</v>
      </c>
      <c r="F192" s="118">
        <v>18.417400000000001</v>
      </c>
      <c r="G192" s="118">
        <v>0.1457</v>
      </c>
      <c r="H192" s="118">
        <v>7</v>
      </c>
      <c r="I192" s="118">
        <v>5.9324000000000003</v>
      </c>
      <c r="J192" s="118">
        <v>0.80069999999999997</v>
      </c>
      <c r="K192" s="118"/>
      <c r="L192" s="118">
        <v>0.95709999999999995</v>
      </c>
      <c r="M192" s="118"/>
      <c r="N192" s="118">
        <v>0</v>
      </c>
      <c r="O192" s="118">
        <v>0</v>
      </c>
      <c r="P192" s="118">
        <v>63.484200000000001</v>
      </c>
    </row>
    <row r="193" spans="1:16" x14ac:dyDescent="0.25">
      <c r="A193" s="118" t="s">
        <v>173</v>
      </c>
      <c r="B193" s="118">
        <v>79.8215</v>
      </c>
      <c r="C193" s="118"/>
      <c r="D193" s="118">
        <v>79.8215</v>
      </c>
      <c r="E193" s="118">
        <v>41</v>
      </c>
      <c r="F193" s="118">
        <v>23.507400000000001</v>
      </c>
      <c r="G193" s="118">
        <v>4.3731</v>
      </c>
      <c r="H193" s="118">
        <v>15</v>
      </c>
      <c r="I193" s="118">
        <v>10.241099999999999</v>
      </c>
      <c r="J193" s="118">
        <v>3.5691999999999999</v>
      </c>
      <c r="K193" s="118"/>
      <c r="L193" s="118">
        <v>1.6523000000000001</v>
      </c>
      <c r="M193" s="118"/>
      <c r="N193" s="118">
        <v>0</v>
      </c>
      <c r="O193" s="118">
        <v>0</v>
      </c>
      <c r="P193" s="118">
        <v>87.763800000000003</v>
      </c>
    </row>
    <row r="194" spans="1:16" x14ac:dyDescent="0.25">
      <c r="A194" s="118" t="s">
        <v>174</v>
      </c>
      <c r="B194" s="120">
        <v>1474.7561000000001</v>
      </c>
      <c r="C194" s="118">
        <v>53.180999999999997</v>
      </c>
      <c r="D194" s="120">
        <v>1527.9371000000001</v>
      </c>
      <c r="E194" s="118">
        <v>765.5</v>
      </c>
      <c r="F194" s="118">
        <v>449.97750000000002</v>
      </c>
      <c r="G194" s="118">
        <v>78.880600000000001</v>
      </c>
      <c r="H194" s="118">
        <v>233</v>
      </c>
      <c r="I194" s="118">
        <v>196.0343</v>
      </c>
      <c r="J194" s="118">
        <v>27.724299999999999</v>
      </c>
      <c r="K194" s="118">
        <v>3</v>
      </c>
      <c r="L194" s="118">
        <v>31.628299999999999</v>
      </c>
      <c r="M194" s="118"/>
      <c r="N194" s="118">
        <v>8.1936999999999998</v>
      </c>
      <c r="O194" s="118">
        <v>0</v>
      </c>
      <c r="P194" s="120">
        <v>1642.7357</v>
      </c>
    </row>
    <row r="195" spans="1:16" x14ac:dyDescent="0.25">
      <c r="A195" s="118" t="s">
        <v>175</v>
      </c>
      <c r="B195" s="118">
        <v>656.73310000000004</v>
      </c>
      <c r="C195" s="118">
        <v>31.653700000000001</v>
      </c>
      <c r="D195" s="118">
        <v>688.38679999999999</v>
      </c>
      <c r="E195" s="118">
        <v>309</v>
      </c>
      <c r="F195" s="118">
        <v>202.72989999999999</v>
      </c>
      <c r="G195" s="118">
        <v>26.567499999999999</v>
      </c>
      <c r="H195" s="118">
        <v>72</v>
      </c>
      <c r="I195" s="118">
        <v>88.32</v>
      </c>
      <c r="J195" s="118"/>
      <c r="K195" s="118"/>
      <c r="L195" s="118">
        <v>14.249599999999999</v>
      </c>
      <c r="M195" s="118"/>
      <c r="N195" s="118">
        <v>9.0853000000000002</v>
      </c>
      <c r="O195" s="118">
        <v>0</v>
      </c>
      <c r="P195" s="118">
        <v>724.03959999999995</v>
      </c>
    </row>
    <row r="196" spans="1:16" x14ac:dyDescent="0.25">
      <c r="A196" s="118" t="s">
        <v>176</v>
      </c>
      <c r="B196" s="118">
        <v>279.1601</v>
      </c>
      <c r="C196" s="118"/>
      <c r="D196" s="118">
        <v>279.1601</v>
      </c>
      <c r="E196" s="118">
        <v>180</v>
      </c>
      <c r="F196" s="118">
        <v>82.212599999999995</v>
      </c>
      <c r="G196" s="118">
        <v>24.4468</v>
      </c>
      <c r="H196" s="118">
        <v>42</v>
      </c>
      <c r="I196" s="118">
        <v>35.816200000000002</v>
      </c>
      <c r="J196" s="118">
        <v>4.6378000000000004</v>
      </c>
      <c r="K196" s="118"/>
      <c r="L196" s="118">
        <v>5.7786</v>
      </c>
      <c r="M196" s="118"/>
      <c r="N196" s="118">
        <v>7.5012999999999996</v>
      </c>
      <c r="O196" s="118">
        <v>0</v>
      </c>
      <c r="P196" s="118">
        <v>315.74599999999998</v>
      </c>
    </row>
    <row r="197" spans="1:16" x14ac:dyDescent="0.25">
      <c r="A197" s="118" t="s">
        <v>177</v>
      </c>
      <c r="B197" s="118">
        <v>333.27609999999999</v>
      </c>
      <c r="C197" s="118"/>
      <c r="D197" s="118">
        <v>333.27609999999999</v>
      </c>
      <c r="E197" s="118">
        <v>176</v>
      </c>
      <c r="F197" s="118">
        <v>98.149799999999999</v>
      </c>
      <c r="G197" s="118">
        <v>19.462499999999999</v>
      </c>
      <c r="H197" s="118">
        <v>30</v>
      </c>
      <c r="I197" s="118">
        <v>42.759300000000003</v>
      </c>
      <c r="J197" s="118"/>
      <c r="K197" s="118"/>
      <c r="L197" s="118">
        <v>6.8987999999999996</v>
      </c>
      <c r="M197" s="118"/>
      <c r="N197" s="118">
        <v>5.8066000000000004</v>
      </c>
      <c r="O197" s="118">
        <v>0</v>
      </c>
      <c r="P197" s="118">
        <v>358.54520000000002</v>
      </c>
    </row>
    <row r="198" spans="1:16" x14ac:dyDescent="0.25">
      <c r="A198" s="118" t="s">
        <v>178</v>
      </c>
      <c r="B198" s="118">
        <v>238.65530000000001</v>
      </c>
      <c r="C198" s="118"/>
      <c r="D198" s="118">
        <v>238.65530000000001</v>
      </c>
      <c r="E198" s="118">
        <v>117</v>
      </c>
      <c r="F198" s="118">
        <v>70.284000000000006</v>
      </c>
      <c r="G198" s="118">
        <v>11.679</v>
      </c>
      <c r="H198" s="118">
        <v>36</v>
      </c>
      <c r="I198" s="118">
        <v>30.619499999999999</v>
      </c>
      <c r="J198" s="118">
        <v>4.0354000000000001</v>
      </c>
      <c r="K198" s="118"/>
      <c r="L198" s="118">
        <v>4.9401999999999999</v>
      </c>
      <c r="M198" s="118"/>
      <c r="N198" s="118">
        <v>0</v>
      </c>
      <c r="O198" s="118">
        <v>0</v>
      </c>
      <c r="P198" s="118">
        <v>254.36969999999999</v>
      </c>
    </row>
    <row r="199" spans="1:16" x14ac:dyDescent="0.25">
      <c r="A199" s="118" t="s">
        <v>179</v>
      </c>
      <c r="B199" s="118">
        <v>49.116700000000002</v>
      </c>
      <c r="C199" s="118"/>
      <c r="D199" s="118">
        <v>49.116700000000002</v>
      </c>
      <c r="E199" s="118">
        <v>41.08</v>
      </c>
      <c r="F199" s="118">
        <v>14.4649</v>
      </c>
      <c r="G199" s="118">
        <v>6.6538000000000004</v>
      </c>
      <c r="H199" s="118">
        <v>11</v>
      </c>
      <c r="I199" s="118">
        <v>6.3017000000000003</v>
      </c>
      <c r="J199" s="118">
        <v>3.5236999999999998</v>
      </c>
      <c r="K199" s="118"/>
      <c r="L199" s="118">
        <v>1.0166999999999999</v>
      </c>
      <c r="M199" s="118"/>
      <c r="N199" s="118">
        <v>0</v>
      </c>
      <c r="O199" s="118">
        <v>0</v>
      </c>
      <c r="P199" s="118">
        <v>59.294199999999996</v>
      </c>
    </row>
    <row r="200" spans="1:16" x14ac:dyDescent="0.25">
      <c r="A200" s="118" t="s">
        <v>180</v>
      </c>
      <c r="B200" s="118">
        <v>241.23849999999999</v>
      </c>
      <c r="C200" s="118"/>
      <c r="D200" s="118">
        <v>241.23849999999999</v>
      </c>
      <c r="E200" s="118">
        <v>68</v>
      </c>
      <c r="F200" s="118">
        <v>71.044700000000006</v>
      </c>
      <c r="G200" s="118"/>
      <c r="H200" s="118">
        <v>25</v>
      </c>
      <c r="I200" s="118">
        <v>30.950900000000001</v>
      </c>
      <c r="J200" s="118"/>
      <c r="K200" s="118"/>
      <c r="L200" s="118">
        <v>4.9935999999999998</v>
      </c>
      <c r="M200" s="118"/>
      <c r="N200" s="118">
        <v>0</v>
      </c>
      <c r="O200" s="118">
        <v>0</v>
      </c>
      <c r="P200" s="118">
        <v>241.23849999999999</v>
      </c>
    </row>
    <row r="201" spans="1:16" x14ac:dyDescent="0.25">
      <c r="A201" s="118" t="s">
        <v>181</v>
      </c>
      <c r="B201" s="118">
        <v>268.78590000000003</v>
      </c>
      <c r="C201" s="118"/>
      <c r="D201" s="118">
        <v>268.78590000000003</v>
      </c>
      <c r="E201" s="118">
        <v>69</v>
      </c>
      <c r="F201" s="118">
        <v>79.157399999999996</v>
      </c>
      <c r="G201" s="118"/>
      <c r="H201" s="118">
        <v>24</v>
      </c>
      <c r="I201" s="118">
        <v>34.485199999999999</v>
      </c>
      <c r="J201" s="118"/>
      <c r="K201" s="118"/>
      <c r="L201" s="118">
        <v>5.5639000000000003</v>
      </c>
      <c r="M201" s="118"/>
      <c r="N201" s="118">
        <v>0</v>
      </c>
      <c r="O201" s="118">
        <v>0</v>
      </c>
      <c r="P201" s="118">
        <v>268.78590000000003</v>
      </c>
    </row>
    <row r="202" spans="1:16" x14ac:dyDescent="0.25">
      <c r="A202" s="118" t="s">
        <v>182</v>
      </c>
      <c r="B202" s="118">
        <v>380.60860000000002</v>
      </c>
      <c r="C202" s="118">
        <v>14.693899999999999</v>
      </c>
      <c r="D202" s="118">
        <v>395.30250000000001</v>
      </c>
      <c r="E202" s="118">
        <v>126</v>
      </c>
      <c r="F202" s="118">
        <v>116.4166</v>
      </c>
      <c r="G202" s="118">
        <v>2.3959000000000001</v>
      </c>
      <c r="H202" s="118">
        <v>54</v>
      </c>
      <c r="I202" s="118">
        <v>50.717300000000002</v>
      </c>
      <c r="J202" s="118">
        <v>2.4620000000000002</v>
      </c>
      <c r="K202" s="118"/>
      <c r="L202" s="118">
        <v>8.1828000000000003</v>
      </c>
      <c r="M202" s="118"/>
      <c r="N202" s="118">
        <v>2.7582</v>
      </c>
      <c r="O202" s="118">
        <v>0</v>
      </c>
      <c r="P202" s="118">
        <v>402.91860000000003</v>
      </c>
    </row>
    <row r="203" spans="1:16" x14ac:dyDescent="0.25">
      <c r="A203" s="118" t="s">
        <v>183</v>
      </c>
      <c r="B203" s="118">
        <v>573.53729999999996</v>
      </c>
      <c r="C203" s="118">
        <v>10.6807</v>
      </c>
      <c r="D203" s="118">
        <v>584.21799999999996</v>
      </c>
      <c r="E203" s="118">
        <v>245.53</v>
      </c>
      <c r="F203" s="118">
        <v>172.0522</v>
      </c>
      <c r="G203" s="118">
        <v>18.369399999999999</v>
      </c>
      <c r="H203" s="118">
        <v>64</v>
      </c>
      <c r="I203" s="118">
        <v>74.955200000000005</v>
      </c>
      <c r="J203" s="118"/>
      <c r="K203" s="118">
        <v>5</v>
      </c>
      <c r="L203" s="118">
        <v>12.093299999999999</v>
      </c>
      <c r="M203" s="118"/>
      <c r="N203" s="118">
        <v>0</v>
      </c>
      <c r="O203" s="118">
        <v>0</v>
      </c>
      <c r="P203" s="118">
        <v>602.5874</v>
      </c>
    </row>
    <row r="204" spans="1:16" x14ac:dyDescent="0.25">
      <c r="A204" s="118" t="s">
        <v>184</v>
      </c>
      <c r="B204" s="118">
        <v>258.58330000000001</v>
      </c>
      <c r="C204" s="118"/>
      <c r="D204" s="118">
        <v>258.58330000000001</v>
      </c>
      <c r="E204" s="118">
        <v>116.98</v>
      </c>
      <c r="F204" s="118">
        <v>76.152799999999999</v>
      </c>
      <c r="G204" s="118">
        <v>10.206799999999999</v>
      </c>
      <c r="H204" s="118">
        <v>62</v>
      </c>
      <c r="I204" s="118">
        <v>33.176200000000001</v>
      </c>
      <c r="J204" s="118">
        <v>21.617799999999999</v>
      </c>
      <c r="K204" s="118"/>
      <c r="L204" s="118">
        <v>5.3526999999999996</v>
      </c>
      <c r="M204" s="118"/>
      <c r="N204" s="118">
        <v>0</v>
      </c>
      <c r="O204" s="118">
        <v>0</v>
      </c>
      <c r="P204" s="118">
        <v>290.40789999999998</v>
      </c>
    </row>
    <row r="205" spans="1:16" x14ac:dyDescent="0.25">
      <c r="A205" s="118" t="s">
        <v>526</v>
      </c>
      <c r="B205" s="118">
        <v>273.77969999999999</v>
      </c>
      <c r="C205" s="118">
        <v>11.357699999999999</v>
      </c>
      <c r="D205" s="118">
        <v>220.13919999999999</v>
      </c>
      <c r="E205" s="118">
        <v>131</v>
      </c>
      <c r="F205" s="118">
        <v>83.972999999999999</v>
      </c>
      <c r="G205" s="118">
        <v>11.7568</v>
      </c>
      <c r="H205" s="118">
        <v>24</v>
      </c>
      <c r="I205" s="118">
        <v>28.2439</v>
      </c>
      <c r="J205" s="118"/>
      <c r="K205" s="118"/>
      <c r="L205" s="118">
        <v>4.5568999999999997</v>
      </c>
      <c r="M205" s="118"/>
      <c r="N205" s="118">
        <v>4.7554999999999996</v>
      </c>
      <c r="O205" s="118">
        <v>0</v>
      </c>
      <c r="P205" s="118">
        <v>301.6497</v>
      </c>
    </row>
    <row r="206" spans="1:16" x14ac:dyDescent="0.25">
      <c r="A206" s="118" t="s">
        <v>185</v>
      </c>
      <c r="B206" s="120">
        <v>1118.7234000000001</v>
      </c>
      <c r="C206" s="118">
        <v>35.480800000000002</v>
      </c>
      <c r="D206" s="120">
        <v>1154.2041999999999</v>
      </c>
      <c r="E206" s="118">
        <v>786.35</v>
      </c>
      <c r="F206" s="118">
        <v>339.91309999999999</v>
      </c>
      <c r="G206" s="118">
        <v>111.6092</v>
      </c>
      <c r="H206" s="118">
        <v>195</v>
      </c>
      <c r="I206" s="118">
        <v>148.08439999999999</v>
      </c>
      <c r="J206" s="118">
        <v>35.186700000000002</v>
      </c>
      <c r="K206" s="118">
        <v>10</v>
      </c>
      <c r="L206" s="118">
        <v>23.891999999999999</v>
      </c>
      <c r="M206" s="118"/>
      <c r="N206" s="118">
        <v>0</v>
      </c>
      <c r="O206" s="118">
        <v>0</v>
      </c>
      <c r="P206" s="120">
        <v>1301.0001</v>
      </c>
    </row>
    <row r="207" spans="1:16" x14ac:dyDescent="0.25">
      <c r="A207" s="118" t="s">
        <v>186</v>
      </c>
      <c r="B207" s="120">
        <v>1124.8668</v>
      </c>
      <c r="C207" s="118">
        <v>41.929000000000002</v>
      </c>
      <c r="D207" s="120">
        <v>1166.7958000000001</v>
      </c>
      <c r="E207" s="118">
        <v>694.93</v>
      </c>
      <c r="F207" s="118">
        <v>343.62139999999999</v>
      </c>
      <c r="G207" s="118">
        <v>87.827200000000005</v>
      </c>
      <c r="H207" s="118">
        <v>193</v>
      </c>
      <c r="I207" s="118">
        <v>149.69990000000001</v>
      </c>
      <c r="J207" s="118">
        <v>32.475099999999998</v>
      </c>
      <c r="K207" s="118">
        <v>66</v>
      </c>
      <c r="L207" s="118">
        <v>24.152699999999999</v>
      </c>
      <c r="M207" s="118">
        <v>25.1084</v>
      </c>
      <c r="N207" s="118">
        <v>0</v>
      </c>
      <c r="O207" s="118">
        <v>0</v>
      </c>
      <c r="P207" s="120">
        <v>1312.2065</v>
      </c>
    </row>
    <row r="208" spans="1:16" x14ac:dyDescent="0.25">
      <c r="A208" s="118" t="s">
        <v>527</v>
      </c>
      <c r="B208" s="118">
        <v>448.59160000000003</v>
      </c>
      <c r="C208" s="118">
        <v>14.365</v>
      </c>
      <c r="D208" s="118">
        <v>332.71609999999998</v>
      </c>
      <c r="E208" s="118">
        <v>253.5</v>
      </c>
      <c r="F208" s="118">
        <v>136.3407</v>
      </c>
      <c r="G208" s="118">
        <v>29.2898</v>
      </c>
      <c r="H208" s="118">
        <v>45</v>
      </c>
      <c r="I208" s="118">
        <v>42.6875</v>
      </c>
      <c r="J208" s="118">
        <v>1.7343999999999999</v>
      </c>
      <c r="K208" s="118"/>
      <c r="L208" s="118">
        <v>6.8872</v>
      </c>
      <c r="M208" s="118"/>
      <c r="N208" s="118">
        <v>7.8666999999999998</v>
      </c>
      <c r="O208" s="118">
        <v>0</v>
      </c>
      <c r="P208" s="118">
        <v>501.84750000000003</v>
      </c>
    </row>
    <row r="209" spans="1:16" x14ac:dyDescent="0.25">
      <c r="A209" s="118" t="s">
        <v>187</v>
      </c>
      <c r="B209" s="120">
        <v>1825.4699000000001</v>
      </c>
      <c r="C209" s="118">
        <v>131.4299</v>
      </c>
      <c r="D209" s="120">
        <v>1956.8997999999999</v>
      </c>
      <c r="E209" s="120">
        <v>1143.78</v>
      </c>
      <c r="F209" s="118">
        <v>576.30700000000002</v>
      </c>
      <c r="G209" s="118">
        <v>141.8683</v>
      </c>
      <c r="H209" s="118">
        <v>361</v>
      </c>
      <c r="I209" s="118">
        <v>251.0702</v>
      </c>
      <c r="J209" s="118">
        <v>82.447299999999998</v>
      </c>
      <c r="K209" s="118">
        <v>20</v>
      </c>
      <c r="L209" s="118">
        <v>40.507800000000003</v>
      </c>
      <c r="M209" s="118"/>
      <c r="N209" s="118">
        <v>0</v>
      </c>
      <c r="O209" s="118">
        <v>0</v>
      </c>
      <c r="P209" s="120">
        <v>2181.2154</v>
      </c>
    </row>
    <row r="210" spans="1:16" x14ac:dyDescent="0.25">
      <c r="A210" s="118" t="s">
        <v>528</v>
      </c>
      <c r="B210" s="118">
        <v>309.20319999999998</v>
      </c>
      <c r="C210" s="118"/>
      <c r="D210" s="118">
        <v>214.11340000000001</v>
      </c>
      <c r="E210" s="118">
        <v>126</v>
      </c>
      <c r="F210" s="118">
        <v>91.060299999999998</v>
      </c>
      <c r="G210" s="118">
        <v>8.7348999999999997</v>
      </c>
      <c r="H210" s="118">
        <v>28</v>
      </c>
      <c r="I210" s="118">
        <v>27.470700000000001</v>
      </c>
      <c r="J210" s="118">
        <v>0.39689999999999998</v>
      </c>
      <c r="K210" s="118"/>
      <c r="L210" s="118">
        <v>4.4321000000000002</v>
      </c>
      <c r="M210" s="118"/>
      <c r="N210" s="118">
        <v>0</v>
      </c>
      <c r="O210" s="118">
        <v>0</v>
      </c>
      <c r="P210" s="118">
        <v>318.33499999999998</v>
      </c>
    </row>
    <row r="211" spans="1:16" x14ac:dyDescent="0.25">
      <c r="A211" s="118" t="s">
        <v>529</v>
      </c>
      <c r="B211" s="118">
        <v>247.5095</v>
      </c>
      <c r="C211" s="118">
        <v>7.7183000000000002</v>
      </c>
      <c r="D211" s="118">
        <v>181.5558</v>
      </c>
      <c r="E211" s="118">
        <v>135</v>
      </c>
      <c r="F211" s="118">
        <v>75.164599999999993</v>
      </c>
      <c r="G211" s="118">
        <v>14.9589</v>
      </c>
      <c r="H211" s="118">
        <v>47</v>
      </c>
      <c r="I211" s="118">
        <v>23.293600000000001</v>
      </c>
      <c r="J211" s="118">
        <v>17.779800000000002</v>
      </c>
      <c r="K211" s="118"/>
      <c r="L211" s="118">
        <v>3.7582</v>
      </c>
      <c r="M211" s="118"/>
      <c r="N211" s="118">
        <v>3.7467999999999999</v>
      </c>
      <c r="O211" s="118">
        <v>0</v>
      </c>
      <c r="P211" s="118">
        <v>291.7133</v>
      </c>
    </row>
    <row r="212" spans="1:16" x14ac:dyDescent="0.25">
      <c r="A212" s="118" t="s">
        <v>530</v>
      </c>
      <c r="B212" s="118">
        <v>639.73590000000002</v>
      </c>
      <c r="C212" s="118">
        <v>28.1479</v>
      </c>
      <c r="D212" s="118">
        <v>498.80079999999998</v>
      </c>
      <c r="E212" s="118">
        <v>305.25</v>
      </c>
      <c r="F212" s="118">
        <v>196.6918</v>
      </c>
      <c r="G212" s="118">
        <v>27.139600000000002</v>
      </c>
      <c r="H212" s="118">
        <v>93</v>
      </c>
      <c r="I212" s="118">
        <v>63.996099999999998</v>
      </c>
      <c r="J212" s="118">
        <v>21.7529</v>
      </c>
      <c r="K212" s="118">
        <v>11</v>
      </c>
      <c r="L212" s="118">
        <v>10.325200000000001</v>
      </c>
      <c r="M212" s="118">
        <v>0.40489999999999998</v>
      </c>
      <c r="N212" s="118">
        <v>0</v>
      </c>
      <c r="O212" s="118">
        <v>0</v>
      </c>
      <c r="P212" s="118">
        <v>717.18119999999999</v>
      </c>
    </row>
    <row r="213" spans="1:16" x14ac:dyDescent="0.25">
      <c r="A213" s="118" t="s">
        <v>188</v>
      </c>
      <c r="B213" s="118">
        <v>285.22750000000002</v>
      </c>
      <c r="C213" s="118"/>
      <c r="D213" s="118">
        <v>285.22750000000002</v>
      </c>
      <c r="E213" s="118">
        <v>180</v>
      </c>
      <c r="F213" s="118">
        <v>83.999499999999998</v>
      </c>
      <c r="G213" s="118">
        <v>24.0001</v>
      </c>
      <c r="H213" s="118">
        <v>66</v>
      </c>
      <c r="I213" s="118">
        <v>36.594700000000003</v>
      </c>
      <c r="J213" s="118">
        <v>22.053999999999998</v>
      </c>
      <c r="K213" s="118"/>
      <c r="L213" s="118">
        <v>5.9042000000000003</v>
      </c>
      <c r="M213" s="118"/>
      <c r="N213" s="118">
        <v>0</v>
      </c>
      <c r="O213" s="118">
        <v>0</v>
      </c>
      <c r="P213" s="118">
        <v>331.28160000000003</v>
      </c>
    </row>
    <row r="214" spans="1:16" x14ac:dyDescent="0.25">
      <c r="A214" s="118" t="s">
        <v>189</v>
      </c>
      <c r="B214" s="118">
        <v>878.49990000000003</v>
      </c>
      <c r="C214" s="118">
        <v>35.990299999999998</v>
      </c>
      <c r="D214" s="118">
        <v>914.49019999999996</v>
      </c>
      <c r="E214" s="118">
        <v>546.38</v>
      </c>
      <c r="F214" s="118">
        <v>269.31740000000002</v>
      </c>
      <c r="G214" s="118">
        <v>69.265699999999995</v>
      </c>
      <c r="H214" s="118">
        <v>148</v>
      </c>
      <c r="I214" s="118">
        <v>117.3291</v>
      </c>
      <c r="J214" s="118">
        <v>23.0032</v>
      </c>
      <c r="K214" s="118">
        <v>1</v>
      </c>
      <c r="L214" s="118">
        <v>18.9299</v>
      </c>
      <c r="M214" s="118"/>
      <c r="N214" s="118">
        <v>9.7666000000000004</v>
      </c>
      <c r="O214" s="118">
        <v>0</v>
      </c>
      <c r="P214" s="120">
        <v>1016.5257</v>
      </c>
    </row>
    <row r="215" spans="1:16" x14ac:dyDescent="0.25">
      <c r="A215" s="118" t="s">
        <v>531</v>
      </c>
      <c r="B215" s="118">
        <v>141.364</v>
      </c>
      <c r="C215" s="118">
        <v>4.4955999999999996</v>
      </c>
      <c r="D215" s="118">
        <v>97.191100000000006</v>
      </c>
      <c r="E215" s="118">
        <v>72</v>
      </c>
      <c r="F215" s="118">
        <v>42.9557</v>
      </c>
      <c r="G215" s="118">
        <v>7.2610999999999999</v>
      </c>
      <c r="H215" s="118">
        <v>13</v>
      </c>
      <c r="I215" s="118">
        <v>12.4696</v>
      </c>
      <c r="J215" s="118">
        <v>0.39779999999999999</v>
      </c>
      <c r="K215" s="118"/>
      <c r="L215" s="118">
        <v>2.0118999999999998</v>
      </c>
      <c r="M215" s="118"/>
      <c r="N215" s="118">
        <v>0</v>
      </c>
      <c r="O215" s="118">
        <v>0</v>
      </c>
      <c r="P215" s="118">
        <v>153.51849999999999</v>
      </c>
    </row>
    <row r="216" spans="1:16" x14ac:dyDescent="0.25">
      <c r="A216" s="118" t="s">
        <v>190</v>
      </c>
      <c r="B216" s="118">
        <v>309.38920000000002</v>
      </c>
      <c r="C216" s="118"/>
      <c r="D216" s="118">
        <v>309.38920000000002</v>
      </c>
      <c r="E216" s="118">
        <v>186.85</v>
      </c>
      <c r="F216" s="118">
        <v>91.115099999999998</v>
      </c>
      <c r="G216" s="118">
        <v>23.933700000000002</v>
      </c>
      <c r="H216" s="118">
        <v>49</v>
      </c>
      <c r="I216" s="118">
        <v>39.694600000000001</v>
      </c>
      <c r="J216" s="118">
        <v>6.9790000000000001</v>
      </c>
      <c r="K216" s="118"/>
      <c r="L216" s="118">
        <v>6.4043999999999999</v>
      </c>
      <c r="M216" s="118"/>
      <c r="N216" s="118">
        <v>0</v>
      </c>
      <c r="O216" s="118">
        <v>0</v>
      </c>
      <c r="P216" s="118">
        <v>340.30189999999999</v>
      </c>
    </row>
    <row r="217" spans="1:16" x14ac:dyDescent="0.25">
      <c r="A217" s="118" t="s">
        <v>191</v>
      </c>
      <c r="B217" s="120">
        <v>4112.9751999999999</v>
      </c>
      <c r="C217" s="118">
        <v>160.21610000000001</v>
      </c>
      <c r="D217" s="120">
        <v>4273.1913000000004</v>
      </c>
      <c r="E217" s="120">
        <v>1968.37</v>
      </c>
      <c r="F217" s="120">
        <v>1258.4548</v>
      </c>
      <c r="G217" s="118">
        <v>177.47880000000001</v>
      </c>
      <c r="H217" s="118">
        <v>598</v>
      </c>
      <c r="I217" s="118">
        <v>548.25040000000001</v>
      </c>
      <c r="J217" s="118">
        <v>37.312199999999997</v>
      </c>
      <c r="K217" s="118">
        <v>65</v>
      </c>
      <c r="L217" s="118">
        <v>88.455100000000002</v>
      </c>
      <c r="M217" s="118"/>
      <c r="N217" s="118">
        <v>0</v>
      </c>
      <c r="O217" s="118">
        <v>0</v>
      </c>
      <c r="P217" s="120">
        <v>4487.9822999999997</v>
      </c>
    </row>
    <row r="218" spans="1:16" x14ac:dyDescent="0.25">
      <c r="A218" s="118" t="s">
        <v>192</v>
      </c>
      <c r="B218" s="120">
        <v>13540.8109</v>
      </c>
      <c r="C218" s="118">
        <v>327.49239999999998</v>
      </c>
      <c r="D218" s="120">
        <v>13868.3033</v>
      </c>
      <c r="E218" s="120">
        <v>1980.91</v>
      </c>
      <c r="F218" s="120">
        <v>4084.2152999999998</v>
      </c>
      <c r="G218" s="118"/>
      <c r="H218" s="115">
        <v>1682</v>
      </c>
      <c r="I218" s="120">
        <v>1779.3033</v>
      </c>
      <c r="J218" s="118"/>
      <c r="K218" s="118">
        <v>99</v>
      </c>
      <c r="L218" s="118">
        <v>287.07389999999998</v>
      </c>
      <c r="M218" s="118"/>
      <c r="N218" s="118">
        <v>0</v>
      </c>
      <c r="O218" s="118">
        <v>0</v>
      </c>
      <c r="P218" s="120">
        <v>13868.3033</v>
      </c>
    </row>
    <row r="219" spans="1:16" x14ac:dyDescent="0.25">
      <c r="A219" s="118" t="s">
        <v>193</v>
      </c>
      <c r="B219" s="120">
        <v>4090.4488999999999</v>
      </c>
      <c r="C219" s="118">
        <v>116.1369</v>
      </c>
      <c r="D219" s="120">
        <v>4206.5857999999998</v>
      </c>
      <c r="E219" s="118">
        <v>857.34</v>
      </c>
      <c r="F219" s="120">
        <v>1238.8395</v>
      </c>
      <c r="G219" s="118"/>
      <c r="H219" s="118">
        <v>544</v>
      </c>
      <c r="I219" s="118">
        <v>539.70500000000004</v>
      </c>
      <c r="J219" s="118">
        <v>3.2212999999999998</v>
      </c>
      <c r="K219" s="118">
        <v>39</v>
      </c>
      <c r="L219" s="118">
        <v>87.076300000000003</v>
      </c>
      <c r="M219" s="118"/>
      <c r="N219" s="118">
        <v>0</v>
      </c>
      <c r="O219" s="118">
        <v>0</v>
      </c>
      <c r="P219" s="120">
        <v>4209.8071</v>
      </c>
    </row>
    <row r="220" spans="1:16" x14ac:dyDescent="0.25">
      <c r="A220" s="118" t="s">
        <v>194</v>
      </c>
      <c r="B220" s="120">
        <v>1755.2602999999999</v>
      </c>
      <c r="C220" s="118">
        <v>35.220399999999998</v>
      </c>
      <c r="D220" s="120">
        <v>1790.4807000000001</v>
      </c>
      <c r="E220" s="118">
        <v>409</v>
      </c>
      <c r="F220" s="118">
        <v>527.29660000000001</v>
      </c>
      <c r="G220" s="118"/>
      <c r="H220" s="118">
        <v>242</v>
      </c>
      <c r="I220" s="118">
        <v>229.71870000000001</v>
      </c>
      <c r="J220" s="118">
        <v>9.2110000000000003</v>
      </c>
      <c r="K220" s="118">
        <v>7</v>
      </c>
      <c r="L220" s="118">
        <v>37.063000000000002</v>
      </c>
      <c r="M220" s="118"/>
      <c r="N220" s="118">
        <v>0</v>
      </c>
      <c r="O220" s="118">
        <v>0</v>
      </c>
      <c r="P220" s="120">
        <v>1799.6917000000001</v>
      </c>
    </row>
    <row r="221" spans="1:16" x14ac:dyDescent="0.25">
      <c r="A221" s="118" t="s">
        <v>195</v>
      </c>
      <c r="B221" s="120">
        <v>16197.426600000001</v>
      </c>
      <c r="C221" s="118">
        <v>449.26769999999999</v>
      </c>
      <c r="D221" s="120">
        <v>16646.694299999999</v>
      </c>
      <c r="E221" s="120">
        <v>2216.7800000000002</v>
      </c>
      <c r="F221" s="120">
        <v>4902.4515000000001</v>
      </c>
      <c r="G221" s="118"/>
      <c r="H221" s="115">
        <v>1660</v>
      </c>
      <c r="I221" s="120">
        <v>2135.7709</v>
      </c>
      <c r="J221" s="118"/>
      <c r="K221" s="118">
        <v>257</v>
      </c>
      <c r="L221" s="118">
        <v>344.58659999999998</v>
      </c>
      <c r="M221" s="118"/>
      <c r="N221" s="118">
        <v>0</v>
      </c>
      <c r="O221" s="118">
        <v>0</v>
      </c>
      <c r="P221" s="120">
        <v>16646.694299999999</v>
      </c>
    </row>
    <row r="222" spans="1:16" x14ac:dyDescent="0.25">
      <c r="A222" s="118" t="s">
        <v>196</v>
      </c>
      <c r="B222" s="120">
        <v>4157.3680999999997</v>
      </c>
      <c r="C222" s="118">
        <v>13.717000000000001</v>
      </c>
      <c r="D222" s="120">
        <v>4171.0851000000002</v>
      </c>
      <c r="E222" s="120">
        <v>3853.87</v>
      </c>
      <c r="F222" s="120">
        <v>1228.3846000000001</v>
      </c>
      <c r="G222" s="118">
        <v>656.37139999999999</v>
      </c>
      <c r="H222" s="118">
        <v>676</v>
      </c>
      <c r="I222" s="118">
        <v>535.15020000000004</v>
      </c>
      <c r="J222" s="118">
        <v>105.6373</v>
      </c>
      <c r="K222" s="118">
        <v>406</v>
      </c>
      <c r="L222" s="118">
        <v>86.341499999999996</v>
      </c>
      <c r="M222" s="118">
        <v>191.79509999999999</v>
      </c>
      <c r="N222" s="118">
        <v>143.20259999999999</v>
      </c>
      <c r="O222" s="118">
        <v>0</v>
      </c>
      <c r="P222" s="120">
        <v>5268.0915000000005</v>
      </c>
    </row>
    <row r="223" spans="1:16" x14ac:dyDescent="0.25">
      <c r="A223" s="118" t="s">
        <v>197</v>
      </c>
      <c r="B223" s="120">
        <v>6673.6571999999996</v>
      </c>
      <c r="C223" s="118">
        <v>367.16660000000002</v>
      </c>
      <c r="D223" s="120">
        <v>7040.8238000000001</v>
      </c>
      <c r="E223" s="120">
        <v>5151.6899999999996</v>
      </c>
      <c r="F223" s="120">
        <v>2073.5225999999998</v>
      </c>
      <c r="G223" s="118">
        <v>769.54179999999997</v>
      </c>
      <c r="H223" s="115">
        <v>1216</v>
      </c>
      <c r="I223" s="118">
        <v>903.33770000000004</v>
      </c>
      <c r="J223" s="118">
        <v>234.4967</v>
      </c>
      <c r="K223" s="118">
        <v>440</v>
      </c>
      <c r="L223" s="118">
        <v>145.74510000000001</v>
      </c>
      <c r="M223" s="118">
        <v>176.553</v>
      </c>
      <c r="N223" s="118">
        <v>0</v>
      </c>
      <c r="O223" s="118">
        <v>0</v>
      </c>
      <c r="P223" s="120">
        <v>8221.4153000000006</v>
      </c>
    </row>
    <row r="224" spans="1:16" x14ac:dyDescent="0.25">
      <c r="A224" s="118" t="s">
        <v>198</v>
      </c>
      <c r="B224" s="120">
        <v>3084.2323000000001</v>
      </c>
      <c r="C224" s="118">
        <v>46.857100000000003</v>
      </c>
      <c r="D224" s="120">
        <v>3131.0893999999998</v>
      </c>
      <c r="E224" s="120">
        <v>1957.64</v>
      </c>
      <c r="F224" s="118">
        <v>922.10580000000004</v>
      </c>
      <c r="G224" s="118">
        <v>258.88350000000003</v>
      </c>
      <c r="H224" s="118">
        <v>455</v>
      </c>
      <c r="I224" s="118">
        <v>401.71879999999999</v>
      </c>
      <c r="J224" s="118">
        <v>39.960900000000002</v>
      </c>
      <c r="K224" s="118">
        <v>460</v>
      </c>
      <c r="L224" s="118">
        <v>64.813599999999994</v>
      </c>
      <c r="M224" s="118">
        <v>237.11189999999999</v>
      </c>
      <c r="N224" s="118">
        <v>0</v>
      </c>
      <c r="O224" s="118">
        <v>0</v>
      </c>
      <c r="P224" s="120">
        <v>3667.0457000000001</v>
      </c>
    </row>
    <row r="225" spans="1:16" x14ac:dyDescent="0.25">
      <c r="A225" s="118" t="s">
        <v>199</v>
      </c>
      <c r="B225" s="118">
        <v>624.77139999999997</v>
      </c>
      <c r="C225" s="118">
        <v>13.2117</v>
      </c>
      <c r="D225" s="118">
        <v>637.98310000000004</v>
      </c>
      <c r="E225" s="118">
        <v>69</v>
      </c>
      <c r="F225" s="118">
        <v>187.886</v>
      </c>
      <c r="G225" s="118"/>
      <c r="H225" s="118">
        <v>52</v>
      </c>
      <c r="I225" s="118">
        <v>81.853200000000001</v>
      </c>
      <c r="J225" s="118"/>
      <c r="K225" s="118"/>
      <c r="L225" s="118">
        <v>13.206300000000001</v>
      </c>
      <c r="M225" s="118"/>
      <c r="N225" s="118">
        <v>0</v>
      </c>
      <c r="O225" s="118">
        <v>0</v>
      </c>
      <c r="P225" s="118">
        <v>637.98310000000004</v>
      </c>
    </row>
    <row r="226" spans="1:16" x14ac:dyDescent="0.25">
      <c r="A226" s="118" t="s">
        <v>200</v>
      </c>
      <c r="B226" s="120">
        <v>12213.324199999999</v>
      </c>
      <c r="C226" s="118">
        <v>333.33530000000002</v>
      </c>
      <c r="D226" s="120">
        <v>12546.6595</v>
      </c>
      <c r="E226" s="120">
        <v>7163.5</v>
      </c>
      <c r="F226" s="120">
        <v>3694.9911999999999</v>
      </c>
      <c r="G226" s="118">
        <v>867.12720000000002</v>
      </c>
      <c r="H226" s="115">
        <v>1465</v>
      </c>
      <c r="I226" s="120">
        <v>1609.7364</v>
      </c>
      <c r="J226" s="118"/>
      <c r="K226" s="118">
        <v>983</v>
      </c>
      <c r="L226" s="118">
        <v>259.71589999999998</v>
      </c>
      <c r="M226" s="118">
        <v>433.97050000000002</v>
      </c>
      <c r="N226" s="118">
        <v>167.93170000000001</v>
      </c>
      <c r="O226" s="118">
        <v>0</v>
      </c>
      <c r="P226" s="120">
        <v>14015.688899999999</v>
      </c>
    </row>
    <row r="227" spans="1:16" x14ac:dyDescent="0.25">
      <c r="A227" s="118" t="s">
        <v>201</v>
      </c>
      <c r="B227" s="120">
        <v>10836.759599999999</v>
      </c>
      <c r="C227" s="118">
        <v>225.30779999999999</v>
      </c>
      <c r="D227" s="120">
        <v>11062.0674</v>
      </c>
      <c r="E227" s="120">
        <v>13231</v>
      </c>
      <c r="F227" s="120">
        <v>3257.7788</v>
      </c>
      <c r="G227" s="120">
        <v>2493.3053</v>
      </c>
      <c r="H227" s="115">
        <v>1614</v>
      </c>
      <c r="I227" s="120">
        <v>1419.2632000000001</v>
      </c>
      <c r="J227" s="118">
        <v>146.05260000000001</v>
      </c>
      <c r="K227" s="115">
        <v>2898</v>
      </c>
      <c r="L227" s="118">
        <v>228.98480000000001</v>
      </c>
      <c r="M227" s="120">
        <v>1601.4091000000001</v>
      </c>
      <c r="N227" s="118">
        <v>164.24809999999999</v>
      </c>
      <c r="O227" s="118">
        <v>0</v>
      </c>
      <c r="P227" s="120">
        <v>15467.0825</v>
      </c>
    </row>
    <row r="228" spans="1:16" x14ac:dyDescent="0.25">
      <c r="A228" s="118" t="s">
        <v>202</v>
      </c>
      <c r="B228" s="120">
        <v>2172.4798999999998</v>
      </c>
      <c r="C228" s="118">
        <v>39.561</v>
      </c>
      <c r="D228" s="120">
        <v>2212.0409</v>
      </c>
      <c r="E228" s="120">
        <v>1727.22</v>
      </c>
      <c r="F228" s="118">
        <v>651.44600000000003</v>
      </c>
      <c r="G228" s="118">
        <v>268.94349999999997</v>
      </c>
      <c r="H228" s="118">
        <v>336</v>
      </c>
      <c r="I228" s="118">
        <v>283.8048</v>
      </c>
      <c r="J228" s="118">
        <v>39.1464</v>
      </c>
      <c r="K228" s="118">
        <v>134</v>
      </c>
      <c r="L228" s="118">
        <v>45.789200000000001</v>
      </c>
      <c r="M228" s="118">
        <v>52.926499999999997</v>
      </c>
      <c r="N228" s="118">
        <v>48.113100000000003</v>
      </c>
      <c r="O228" s="118">
        <v>0</v>
      </c>
      <c r="P228" s="120">
        <v>2621.1704</v>
      </c>
    </row>
    <row r="229" spans="1:16" x14ac:dyDescent="0.25">
      <c r="A229" s="118" t="s">
        <v>203</v>
      </c>
      <c r="B229" s="120">
        <v>1017.1535</v>
      </c>
      <c r="C229" s="118">
        <v>26.937799999999999</v>
      </c>
      <c r="D229" s="120">
        <v>1044.0913</v>
      </c>
      <c r="E229" s="118">
        <v>742</v>
      </c>
      <c r="F229" s="118">
        <v>307.48489999999998</v>
      </c>
      <c r="G229" s="118">
        <v>108.6288</v>
      </c>
      <c r="H229" s="118">
        <v>42</v>
      </c>
      <c r="I229" s="118">
        <v>133.95689999999999</v>
      </c>
      <c r="J229" s="118"/>
      <c r="K229" s="118">
        <v>11</v>
      </c>
      <c r="L229" s="118">
        <v>21.6127</v>
      </c>
      <c r="M229" s="118"/>
      <c r="N229" s="118">
        <v>8.2874999999999996</v>
      </c>
      <c r="O229" s="118">
        <v>0</v>
      </c>
      <c r="P229" s="120">
        <v>1161.0075999999999</v>
      </c>
    </row>
    <row r="230" spans="1:16" x14ac:dyDescent="0.25">
      <c r="A230" s="118" t="s">
        <v>204</v>
      </c>
      <c r="B230" s="120">
        <v>1241.2702999999999</v>
      </c>
      <c r="C230" s="118">
        <v>80.856899999999996</v>
      </c>
      <c r="D230" s="120">
        <v>1322.1271999999999</v>
      </c>
      <c r="E230" s="120">
        <v>1327</v>
      </c>
      <c r="F230" s="118">
        <v>389.36649999999997</v>
      </c>
      <c r="G230" s="118">
        <v>234.4084</v>
      </c>
      <c r="H230" s="118">
        <v>108</v>
      </c>
      <c r="I230" s="118">
        <v>169.62889999999999</v>
      </c>
      <c r="J230" s="118"/>
      <c r="K230" s="118">
        <v>993</v>
      </c>
      <c r="L230" s="118">
        <v>27.367999999999999</v>
      </c>
      <c r="M230" s="118">
        <v>579.37919999999997</v>
      </c>
      <c r="N230" s="118">
        <v>39.901800000000001</v>
      </c>
      <c r="O230" s="118">
        <v>0</v>
      </c>
      <c r="P230" s="120">
        <v>2175.8166000000001</v>
      </c>
    </row>
    <row r="231" spans="1:16" x14ac:dyDescent="0.25">
      <c r="A231" s="118" t="s">
        <v>205</v>
      </c>
      <c r="B231" s="118">
        <v>777.0711</v>
      </c>
      <c r="C231" s="118">
        <v>20.643599999999999</v>
      </c>
      <c r="D231" s="118">
        <v>797.71469999999999</v>
      </c>
      <c r="E231" s="118">
        <v>750.8</v>
      </c>
      <c r="F231" s="118">
        <v>234.92699999999999</v>
      </c>
      <c r="G231" s="118">
        <v>128.9683</v>
      </c>
      <c r="H231" s="118">
        <v>99</v>
      </c>
      <c r="I231" s="118">
        <v>102.3468</v>
      </c>
      <c r="J231" s="118"/>
      <c r="K231" s="118">
        <v>17</v>
      </c>
      <c r="L231" s="118">
        <v>16.512699999999999</v>
      </c>
      <c r="M231" s="118">
        <v>0.29239999999999999</v>
      </c>
      <c r="N231" s="118">
        <v>21.6752</v>
      </c>
      <c r="O231" s="118">
        <v>0</v>
      </c>
      <c r="P231" s="118">
        <v>948.65060000000005</v>
      </c>
    </row>
    <row r="232" spans="1:16" x14ac:dyDescent="0.25">
      <c r="A232" s="118" t="s">
        <v>206</v>
      </c>
      <c r="B232" s="118">
        <v>183.45670000000001</v>
      </c>
      <c r="C232" s="118">
        <v>35.258200000000002</v>
      </c>
      <c r="D232" s="118">
        <v>218.7149</v>
      </c>
      <c r="E232" s="118">
        <v>180.32</v>
      </c>
      <c r="F232" s="118">
        <v>64.411500000000004</v>
      </c>
      <c r="G232" s="118">
        <v>28.9771</v>
      </c>
      <c r="H232" s="118">
        <v>34</v>
      </c>
      <c r="I232" s="118">
        <v>28.0611</v>
      </c>
      <c r="J232" s="118">
        <v>4.4542000000000002</v>
      </c>
      <c r="K232" s="118"/>
      <c r="L232" s="118">
        <v>4.5274000000000001</v>
      </c>
      <c r="M232" s="118"/>
      <c r="N232" s="118">
        <v>4.7287999999999997</v>
      </c>
      <c r="O232" s="118">
        <v>0</v>
      </c>
      <c r="P232" s="118">
        <v>256.875</v>
      </c>
    </row>
    <row r="233" spans="1:16" x14ac:dyDescent="0.25">
      <c r="A233" s="118" t="s">
        <v>207</v>
      </c>
      <c r="B233" s="118">
        <v>421.803</v>
      </c>
      <c r="C233" s="118">
        <v>22.0474</v>
      </c>
      <c r="D233" s="118">
        <v>443.85039999999998</v>
      </c>
      <c r="E233" s="118">
        <v>399</v>
      </c>
      <c r="F233" s="118">
        <v>130.7139</v>
      </c>
      <c r="G233" s="118">
        <v>67.0715</v>
      </c>
      <c r="H233" s="118">
        <v>27</v>
      </c>
      <c r="I233" s="118">
        <v>56.945999999999998</v>
      </c>
      <c r="J233" s="118"/>
      <c r="K233" s="118">
        <v>123</v>
      </c>
      <c r="L233" s="118">
        <v>9.1876999999999995</v>
      </c>
      <c r="M233" s="118">
        <v>68.287400000000005</v>
      </c>
      <c r="N233" s="118">
        <v>10.0291</v>
      </c>
      <c r="O233" s="118">
        <v>0</v>
      </c>
      <c r="P233" s="118">
        <v>589.23839999999996</v>
      </c>
    </row>
    <row r="234" spans="1:16" x14ac:dyDescent="0.25">
      <c r="A234" s="118" t="s">
        <v>208</v>
      </c>
      <c r="B234" s="118">
        <v>325.8965</v>
      </c>
      <c r="C234" s="118">
        <v>18.3813</v>
      </c>
      <c r="D234" s="118">
        <v>344.27780000000001</v>
      </c>
      <c r="E234" s="118">
        <v>325.57</v>
      </c>
      <c r="F234" s="118">
        <v>101.38979999999999</v>
      </c>
      <c r="G234" s="118">
        <v>56.045000000000002</v>
      </c>
      <c r="H234" s="118">
        <v>37</v>
      </c>
      <c r="I234" s="118">
        <v>44.1708</v>
      </c>
      <c r="J234" s="118"/>
      <c r="K234" s="118">
        <v>11</v>
      </c>
      <c r="L234" s="118">
        <v>7.1265999999999998</v>
      </c>
      <c r="M234" s="118">
        <v>2.3241000000000001</v>
      </c>
      <c r="N234" s="118">
        <v>0</v>
      </c>
      <c r="O234" s="118">
        <v>0</v>
      </c>
      <c r="P234" s="118">
        <v>402.64690000000002</v>
      </c>
    </row>
    <row r="235" spans="1:16" x14ac:dyDescent="0.25">
      <c r="A235" s="118" t="s">
        <v>210</v>
      </c>
      <c r="B235" s="118">
        <v>583.44939999999997</v>
      </c>
      <c r="C235" s="118">
        <v>21.891100000000002</v>
      </c>
      <c r="D235" s="118">
        <v>605.34050000000002</v>
      </c>
      <c r="E235" s="118">
        <v>561.76</v>
      </c>
      <c r="F235" s="118">
        <v>178.27279999999999</v>
      </c>
      <c r="G235" s="118">
        <v>95.871799999999993</v>
      </c>
      <c r="H235" s="118">
        <v>46</v>
      </c>
      <c r="I235" s="118">
        <v>77.665199999999999</v>
      </c>
      <c r="J235" s="118"/>
      <c r="K235" s="118">
        <v>356</v>
      </c>
      <c r="L235" s="118">
        <v>12.5305</v>
      </c>
      <c r="M235" s="118">
        <v>206.08170000000001</v>
      </c>
      <c r="N235" s="118">
        <v>15.1538</v>
      </c>
      <c r="O235" s="118">
        <v>0</v>
      </c>
      <c r="P235" s="118">
        <v>922.44780000000003</v>
      </c>
    </row>
    <row r="236" spans="1:16" x14ac:dyDescent="0.25">
      <c r="A236" s="118" t="s">
        <v>211</v>
      </c>
      <c r="B236" s="118">
        <v>116.2422</v>
      </c>
      <c r="C236" s="118"/>
      <c r="D236" s="118">
        <v>116.2422</v>
      </c>
      <c r="E236" s="118">
        <v>119.03</v>
      </c>
      <c r="F236" s="118">
        <v>34.2333</v>
      </c>
      <c r="G236" s="118">
        <v>21.199200000000001</v>
      </c>
      <c r="H236" s="118">
        <v>7</v>
      </c>
      <c r="I236" s="118">
        <v>14.9139</v>
      </c>
      <c r="J236" s="118"/>
      <c r="K236" s="118">
        <v>22</v>
      </c>
      <c r="L236" s="118">
        <v>2.4062000000000001</v>
      </c>
      <c r="M236" s="118">
        <v>11.7563</v>
      </c>
      <c r="N236" s="118">
        <v>0</v>
      </c>
      <c r="O236" s="118">
        <v>0</v>
      </c>
      <c r="P236" s="118">
        <v>149.1977</v>
      </c>
    </row>
    <row r="237" spans="1:16" x14ac:dyDescent="0.25">
      <c r="A237" s="118" t="s">
        <v>212</v>
      </c>
      <c r="B237" s="120">
        <v>1153.7554</v>
      </c>
      <c r="C237" s="118">
        <v>99.915400000000005</v>
      </c>
      <c r="D237" s="120">
        <v>1253.6708000000001</v>
      </c>
      <c r="E237" s="118">
        <v>255</v>
      </c>
      <c r="F237" s="118">
        <v>369.20609999999999</v>
      </c>
      <c r="G237" s="118"/>
      <c r="H237" s="118">
        <v>96</v>
      </c>
      <c r="I237" s="118">
        <v>160.846</v>
      </c>
      <c r="J237" s="118"/>
      <c r="K237" s="118">
        <v>32</v>
      </c>
      <c r="L237" s="118">
        <v>25.951000000000001</v>
      </c>
      <c r="M237" s="118">
        <v>3.6294</v>
      </c>
      <c r="N237" s="118">
        <v>6.3456999999999999</v>
      </c>
      <c r="O237" s="118">
        <v>0</v>
      </c>
      <c r="P237" s="120">
        <v>1263.6459</v>
      </c>
    </row>
    <row r="238" spans="1:16" x14ac:dyDescent="0.25">
      <c r="A238" s="118" t="s">
        <v>213</v>
      </c>
      <c r="B238" s="118">
        <v>342.85210000000001</v>
      </c>
      <c r="C238" s="118"/>
      <c r="D238" s="118">
        <v>342.85210000000001</v>
      </c>
      <c r="E238" s="118">
        <v>288</v>
      </c>
      <c r="F238" s="118">
        <v>100.9699</v>
      </c>
      <c r="G238" s="118">
        <v>46.7575</v>
      </c>
      <c r="H238" s="118">
        <v>22</v>
      </c>
      <c r="I238" s="118">
        <v>43.987900000000003</v>
      </c>
      <c r="J238" s="118"/>
      <c r="K238" s="118">
        <v>211</v>
      </c>
      <c r="L238" s="118">
        <v>7.0970000000000004</v>
      </c>
      <c r="M238" s="118">
        <v>122.34180000000001</v>
      </c>
      <c r="N238" s="118">
        <v>0</v>
      </c>
      <c r="O238" s="118">
        <v>0</v>
      </c>
      <c r="P238" s="118">
        <v>511.95139999999998</v>
      </c>
    </row>
    <row r="239" spans="1:16" x14ac:dyDescent="0.25">
      <c r="A239" s="118" t="s">
        <v>214</v>
      </c>
      <c r="B239" s="118">
        <v>637.46559999999999</v>
      </c>
      <c r="C239" s="118">
        <v>21.9391</v>
      </c>
      <c r="D239" s="118">
        <v>659.40470000000005</v>
      </c>
      <c r="E239" s="118">
        <v>637.25</v>
      </c>
      <c r="F239" s="118">
        <v>194.19470000000001</v>
      </c>
      <c r="G239" s="118">
        <v>110.7638</v>
      </c>
      <c r="H239" s="118">
        <v>120</v>
      </c>
      <c r="I239" s="118">
        <v>84.601600000000005</v>
      </c>
      <c r="J239" s="118">
        <v>26.5488</v>
      </c>
      <c r="K239" s="118">
        <v>23</v>
      </c>
      <c r="L239" s="118">
        <v>13.649699999999999</v>
      </c>
      <c r="M239" s="118">
        <v>5.6101999999999999</v>
      </c>
      <c r="N239" s="118">
        <v>10.907</v>
      </c>
      <c r="O239" s="118">
        <v>0</v>
      </c>
      <c r="P239" s="118">
        <v>813.23450000000003</v>
      </c>
    </row>
    <row r="240" spans="1:16" x14ac:dyDescent="0.25">
      <c r="A240" s="118" t="s">
        <v>215</v>
      </c>
      <c r="B240" s="118">
        <v>578.20780000000002</v>
      </c>
      <c r="C240" s="118">
        <v>42.980899999999998</v>
      </c>
      <c r="D240" s="118">
        <v>621.18870000000004</v>
      </c>
      <c r="E240" s="118">
        <v>568.21</v>
      </c>
      <c r="F240" s="118">
        <v>182.9401</v>
      </c>
      <c r="G240" s="118">
        <v>96.317499999999995</v>
      </c>
      <c r="H240" s="118">
        <v>64</v>
      </c>
      <c r="I240" s="118">
        <v>79.698499999999996</v>
      </c>
      <c r="J240" s="118"/>
      <c r="K240" s="118">
        <v>97</v>
      </c>
      <c r="L240" s="118">
        <v>12.858599999999999</v>
      </c>
      <c r="M240" s="118">
        <v>50.4848</v>
      </c>
      <c r="N240" s="118">
        <v>10.702400000000001</v>
      </c>
      <c r="O240" s="118">
        <v>0</v>
      </c>
      <c r="P240" s="118">
        <v>778.6934</v>
      </c>
    </row>
    <row r="241" spans="1:16" x14ac:dyDescent="0.25">
      <c r="A241" s="118" t="s">
        <v>217</v>
      </c>
      <c r="B241" s="120">
        <v>1384.9235000000001</v>
      </c>
      <c r="C241" s="118">
        <v>76.263599999999997</v>
      </c>
      <c r="D241" s="120">
        <v>1461.1871000000001</v>
      </c>
      <c r="E241" s="120">
        <v>1191.7</v>
      </c>
      <c r="F241" s="118">
        <v>430.31959999999998</v>
      </c>
      <c r="G241" s="118">
        <v>190.3451</v>
      </c>
      <c r="H241" s="118">
        <v>125</v>
      </c>
      <c r="I241" s="118">
        <v>187.47030000000001</v>
      </c>
      <c r="J241" s="118"/>
      <c r="K241" s="118">
        <v>654</v>
      </c>
      <c r="L241" s="118">
        <v>30.246600000000001</v>
      </c>
      <c r="M241" s="118">
        <v>374.25209999999998</v>
      </c>
      <c r="N241" s="118">
        <v>32.681399999999996</v>
      </c>
      <c r="O241" s="118">
        <v>0</v>
      </c>
      <c r="P241" s="120">
        <v>2058.4657000000002</v>
      </c>
    </row>
    <row r="242" spans="1:16" x14ac:dyDescent="0.25">
      <c r="A242" s="118" t="s">
        <v>218</v>
      </c>
      <c r="B242" s="118">
        <v>116.16330000000001</v>
      </c>
      <c r="C242" s="118">
        <v>0.97240000000000004</v>
      </c>
      <c r="D242" s="118">
        <v>117.1357</v>
      </c>
      <c r="E242" s="118">
        <v>113.5</v>
      </c>
      <c r="F242" s="118">
        <v>34.496499999999997</v>
      </c>
      <c r="G242" s="118">
        <v>19.750900000000001</v>
      </c>
      <c r="H242" s="118">
        <v>18</v>
      </c>
      <c r="I242" s="118">
        <v>15.028499999999999</v>
      </c>
      <c r="J242" s="118">
        <v>2.2286000000000001</v>
      </c>
      <c r="K242" s="118"/>
      <c r="L242" s="118">
        <v>2.4247000000000001</v>
      </c>
      <c r="M242" s="118"/>
      <c r="N242" s="118">
        <v>0</v>
      </c>
      <c r="O242" s="118">
        <v>0</v>
      </c>
      <c r="P242" s="118">
        <v>139.11519999999999</v>
      </c>
    </row>
    <row r="243" spans="1:16" x14ac:dyDescent="0.25">
      <c r="A243" s="118" t="s">
        <v>219</v>
      </c>
      <c r="B243" s="118">
        <v>934.0181</v>
      </c>
      <c r="C243" s="118"/>
      <c r="D243" s="118">
        <v>934.0181</v>
      </c>
      <c r="E243" s="118">
        <v>852</v>
      </c>
      <c r="F243" s="118">
        <v>275.06830000000002</v>
      </c>
      <c r="G243" s="118">
        <v>144.2329</v>
      </c>
      <c r="H243" s="118">
        <v>87</v>
      </c>
      <c r="I243" s="118">
        <v>119.83450000000001</v>
      </c>
      <c r="J243" s="118"/>
      <c r="K243" s="118">
        <v>11</v>
      </c>
      <c r="L243" s="118">
        <v>19.334199999999999</v>
      </c>
      <c r="M243" s="118"/>
      <c r="N243" s="118">
        <v>0</v>
      </c>
      <c r="O243" s="118">
        <v>0</v>
      </c>
      <c r="P243" s="120">
        <v>1078.251</v>
      </c>
    </row>
    <row r="244" spans="1:16" x14ac:dyDescent="0.25">
      <c r="A244" s="118" t="s">
        <v>220</v>
      </c>
      <c r="B244" s="118">
        <v>98.864699999999999</v>
      </c>
      <c r="C244" s="118">
        <v>1.8225</v>
      </c>
      <c r="D244" s="118">
        <v>100.6872</v>
      </c>
      <c r="E244" s="118">
        <v>115</v>
      </c>
      <c r="F244" s="118">
        <v>29.6524</v>
      </c>
      <c r="G244" s="118">
        <v>21.3369</v>
      </c>
      <c r="H244" s="118">
        <v>15</v>
      </c>
      <c r="I244" s="118">
        <v>12.918200000000001</v>
      </c>
      <c r="J244" s="118">
        <v>1.5613999999999999</v>
      </c>
      <c r="K244" s="118"/>
      <c r="L244" s="118">
        <v>2.0842000000000001</v>
      </c>
      <c r="M244" s="118"/>
      <c r="N244" s="118">
        <v>0</v>
      </c>
      <c r="O244" s="118">
        <v>0</v>
      </c>
      <c r="P244" s="118">
        <v>123.5855</v>
      </c>
    </row>
    <row r="245" spans="1:16" x14ac:dyDescent="0.25">
      <c r="A245" s="118" t="s">
        <v>221</v>
      </c>
      <c r="B245" s="118">
        <v>939.6123</v>
      </c>
      <c r="C245" s="118">
        <v>326.76170000000002</v>
      </c>
      <c r="D245" s="120">
        <v>1266.374</v>
      </c>
      <c r="E245" s="118">
        <v>596</v>
      </c>
      <c r="F245" s="118">
        <v>372.94709999999998</v>
      </c>
      <c r="G245" s="118">
        <v>55.763199999999998</v>
      </c>
      <c r="H245" s="118">
        <v>108</v>
      </c>
      <c r="I245" s="118">
        <v>162.47579999999999</v>
      </c>
      <c r="J245" s="118"/>
      <c r="K245" s="118">
        <v>76</v>
      </c>
      <c r="L245" s="118">
        <v>26.213899999999999</v>
      </c>
      <c r="M245" s="118">
        <v>29.871600000000001</v>
      </c>
      <c r="N245" s="118">
        <v>11.071899999999999</v>
      </c>
      <c r="O245" s="118">
        <v>0</v>
      </c>
      <c r="P245" s="120">
        <v>1363.0807</v>
      </c>
    </row>
    <row r="246" spans="1:16" x14ac:dyDescent="0.25">
      <c r="A246" s="118" t="s">
        <v>222</v>
      </c>
      <c r="B246" s="118">
        <v>213.5523</v>
      </c>
      <c r="C246" s="118"/>
      <c r="D246" s="118">
        <v>213.5523</v>
      </c>
      <c r="E246" s="118">
        <v>212.68</v>
      </c>
      <c r="F246" s="118">
        <v>62.891199999999998</v>
      </c>
      <c r="G246" s="118">
        <v>37.447200000000002</v>
      </c>
      <c r="H246" s="118">
        <v>17</v>
      </c>
      <c r="I246" s="118">
        <v>27.398800000000001</v>
      </c>
      <c r="J246" s="118"/>
      <c r="K246" s="118">
        <v>1</v>
      </c>
      <c r="L246" s="118">
        <v>4.4204999999999997</v>
      </c>
      <c r="M246" s="118"/>
      <c r="N246" s="118">
        <v>4.6502999999999997</v>
      </c>
      <c r="O246" s="118">
        <v>0</v>
      </c>
      <c r="P246" s="118">
        <v>255.6498</v>
      </c>
    </row>
    <row r="247" spans="1:16" x14ac:dyDescent="0.25">
      <c r="A247" s="118" t="s">
        <v>1168</v>
      </c>
      <c r="B247" s="118">
        <v>440.10910000000001</v>
      </c>
      <c r="C247" s="118">
        <v>20.746300000000002</v>
      </c>
      <c r="D247" s="118">
        <v>460.85539999999997</v>
      </c>
      <c r="E247" s="118">
        <v>154</v>
      </c>
      <c r="F247" s="118">
        <v>135.72190000000001</v>
      </c>
      <c r="G247" s="118">
        <v>4.5694999999999997</v>
      </c>
      <c r="H247" s="118">
        <v>72</v>
      </c>
      <c r="I247" s="118">
        <v>59.127699999999997</v>
      </c>
      <c r="J247" s="118">
        <v>9.6541999999999994</v>
      </c>
      <c r="K247" s="118">
        <v>10</v>
      </c>
      <c r="L247" s="118">
        <v>9.5396999999999998</v>
      </c>
      <c r="M247" s="118">
        <v>0.2762</v>
      </c>
      <c r="N247" s="118">
        <v>4.0190000000000001</v>
      </c>
      <c r="O247" s="118">
        <v>0</v>
      </c>
      <c r="P247" s="118">
        <v>479.37430000000001</v>
      </c>
    </row>
    <row r="248" spans="1:16" x14ac:dyDescent="0.25">
      <c r="A248" s="118" t="s">
        <v>1253</v>
      </c>
      <c r="B248" s="118">
        <v>139.9237</v>
      </c>
      <c r="C248" s="118"/>
      <c r="D248" s="118">
        <v>139.9237</v>
      </c>
      <c r="E248" s="118">
        <v>128.29</v>
      </c>
      <c r="F248" s="118">
        <v>41.207500000000003</v>
      </c>
      <c r="G248" s="118">
        <v>21.770600000000002</v>
      </c>
      <c r="H248" s="118">
        <v>17</v>
      </c>
      <c r="I248" s="118">
        <v>17.952200000000001</v>
      </c>
      <c r="J248" s="118"/>
      <c r="K248" s="118">
        <v>27</v>
      </c>
      <c r="L248" s="118">
        <v>2.8963999999999999</v>
      </c>
      <c r="M248" s="118">
        <v>14.4621</v>
      </c>
      <c r="N248" s="118">
        <v>0</v>
      </c>
      <c r="O248" s="118">
        <v>0</v>
      </c>
      <c r="P248" s="118">
        <v>176.15639999999999</v>
      </c>
    </row>
    <row r="249" spans="1:16" x14ac:dyDescent="0.25">
      <c r="A249" s="118" t="s">
        <v>223</v>
      </c>
      <c r="B249" s="120">
        <v>3023.3755999999998</v>
      </c>
      <c r="C249" s="118">
        <v>61.151800000000001</v>
      </c>
      <c r="D249" s="120">
        <v>3084.5273999999999</v>
      </c>
      <c r="E249" s="118">
        <v>993</v>
      </c>
      <c r="F249" s="118">
        <v>908.39329999999995</v>
      </c>
      <c r="G249" s="118">
        <v>21.151700000000002</v>
      </c>
      <c r="H249" s="118">
        <v>343</v>
      </c>
      <c r="I249" s="118">
        <v>395.74489999999997</v>
      </c>
      <c r="J249" s="118"/>
      <c r="K249" s="118">
        <v>20</v>
      </c>
      <c r="L249" s="118">
        <v>63.849699999999999</v>
      </c>
      <c r="M249" s="118"/>
      <c r="N249" s="118">
        <v>0</v>
      </c>
      <c r="O249" s="118">
        <v>0</v>
      </c>
      <c r="P249" s="120">
        <v>3105.6790999999998</v>
      </c>
    </row>
    <row r="250" spans="1:16" x14ac:dyDescent="0.25">
      <c r="A250" s="118" t="s">
        <v>532</v>
      </c>
      <c r="B250" s="118">
        <v>171.56030000000001</v>
      </c>
      <c r="C250" s="118">
        <v>0.25929999999999997</v>
      </c>
      <c r="D250" s="118">
        <v>122.1219</v>
      </c>
      <c r="E250" s="118">
        <v>78</v>
      </c>
      <c r="F250" s="118">
        <v>50.600900000000003</v>
      </c>
      <c r="G250" s="118">
        <v>6.8498000000000001</v>
      </c>
      <c r="H250" s="118">
        <v>9</v>
      </c>
      <c r="I250" s="118">
        <v>15.668200000000001</v>
      </c>
      <c r="J250" s="118"/>
      <c r="K250" s="118">
        <v>8</v>
      </c>
      <c r="L250" s="118">
        <v>2.5278999999999998</v>
      </c>
      <c r="M250" s="118">
        <v>3.2831999999999999</v>
      </c>
      <c r="N250" s="118">
        <v>0</v>
      </c>
      <c r="O250" s="118">
        <v>0</v>
      </c>
      <c r="P250" s="118">
        <v>181.95259999999999</v>
      </c>
    </row>
    <row r="251" spans="1:16" x14ac:dyDescent="0.25">
      <c r="A251" s="118" t="s">
        <v>224</v>
      </c>
      <c r="B251" s="118">
        <v>444.50259999999997</v>
      </c>
      <c r="C251" s="118">
        <v>20.2898</v>
      </c>
      <c r="D251" s="118">
        <v>464.79239999999999</v>
      </c>
      <c r="E251" s="118">
        <v>256.83999999999997</v>
      </c>
      <c r="F251" s="118">
        <v>136.88140000000001</v>
      </c>
      <c r="G251" s="118">
        <v>29.989699999999999</v>
      </c>
      <c r="H251" s="118">
        <v>58</v>
      </c>
      <c r="I251" s="118">
        <v>59.632899999999999</v>
      </c>
      <c r="J251" s="118"/>
      <c r="K251" s="118">
        <v>8</v>
      </c>
      <c r="L251" s="118">
        <v>9.6212</v>
      </c>
      <c r="M251" s="118"/>
      <c r="N251" s="118">
        <v>0</v>
      </c>
      <c r="O251" s="118">
        <v>0</v>
      </c>
      <c r="P251" s="118">
        <v>494.78210000000001</v>
      </c>
    </row>
    <row r="252" spans="1:16" x14ac:dyDescent="0.25">
      <c r="A252" s="118" t="s">
        <v>225</v>
      </c>
      <c r="B252" s="118">
        <v>653.99059999999997</v>
      </c>
      <c r="C252" s="118">
        <v>65.762699999999995</v>
      </c>
      <c r="D252" s="118">
        <v>719.75329999999997</v>
      </c>
      <c r="E252" s="118">
        <v>479</v>
      </c>
      <c r="F252" s="118">
        <v>211.96729999999999</v>
      </c>
      <c r="G252" s="118">
        <v>66.758200000000002</v>
      </c>
      <c r="H252" s="118">
        <v>103</v>
      </c>
      <c r="I252" s="118">
        <v>92.344300000000004</v>
      </c>
      <c r="J252" s="118">
        <v>7.9916999999999998</v>
      </c>
      <c r="K252" s="118">
        <v>43</v>
      </c>
      <c r="L252" s="118">
        <v>14.898899999999999</v>
      </c>
      <c r="M252" s="118">
        <v>16.860700000000001</v>
      </c>
      <c r="N252" s="118">
        <v>0</v>
      </c>
      <c r="O252" s="118">
        <v>0</v>
      </c>
      <c r="P252" s="118">
        <v>811.36389999999994</v>
      </c>
    </row>
    <row r="253" spans="1:16" x14ac:dyDescent="0.25">
      <c r="A253" s="118" t="s">
        <v>226</v>
      </c>
      <c r="B253" s="120">
        <v>4515.6787999999997</v>
      </c>
      <c r="C253" s="118">
        <v>134.2259</v>
      </c>
      <c r="D253" s="120">
        <v>4649.9047</v>
      </c>
      <c r="E253" s="120">
        <v>2906.59</v>
      </c>
      <c r="F253" s="120">
        <v>1369.3969</v>
      </c>
      <c r="G253" s="118">
        <v>384.29829999999998</v>
      </c>
      <c r="H253" s="118">
        <v>566</v>
      </c>
      <c r="I253" s="118">
        <v>596.58280000000002</v>
      </c>
      <c r="J253" s="118"/>
      <c r="K253" s="115">
        <v>1238</v>
      </c>
      <c r="L253" s="118">
        <v>96.253</v>
      </c>
      <c r="M253" s="118">
        <v>685.04819999999995</v>
      </c>
      <c r="N253" s="118">
        <v>31.551300000000001</v>
      </c>
      <c r="O253" s="118">
        <v>0</v>
      </c>
      <c r="P253" s="120">
        <v>5750.8024999999998</v>
      </c>
    </row>
    <row r="254" spans="1:16" x14ac:dyDescent="0.25">
      <c r="A254" s="118" t="s">
        <v>227</v>
      </c>
      <c r="B254" s="120">
        <v>4186.7312000000002</v>
      </c>
      <c r="C254" s="118">
        <v>135.73230000000001</v>
      </c>
      <c r="D254" s="120">
        <v>4322.4634999999998</v>
      </c>
      <c r="E254" s="120">
        <v>1740.38</v>
      </c>
      <c r="F254" s="120">
        <v>1272.9655</v>
      </c>
      <c r="G254" s="118">
        <v>116.8536</v>
      </c>
      <c r="H254" s="118">
        <v>617</v>
      </c>
      <c r="I254" s="118">
        <v>554.57209999999998</v>
      </c>
      <c r="J254" s="118">
        <v>46.820900000000002</v>
      </c>
      <c r="K254" s="118">
        <v>69</v>
      </c>
      <c r="L254" s="118">
        <v>89.474999999999994</v>
      </c>
      <c r="M254" s="118"/>
      <c r="N254" s="118">
        <v>0</v>
      </c>
      <c r="O254" s="118">
        <v>0</v>
      </c>
      <c r="P254" s="120">
        <v>4486.1379999999999</v>
      </c>
    </row>
    <row r="255" spans="1:16" x14ac:dyDescent="0.25">
      <c r="A255" s="118" t="s">
        <v>228</v>
      </c>
      <c r="B255" s="120">
        <v>6727.2071999999998</v>
      </c>
      <c r="C255" s="118">
        <v>251.04570000000001</v>
      </c>
      <c r="D255" s="120">
        <v>6978.2529000000004</v>
      </c>
      <c r="E255" s="120">
        <v>4060.94</v>
      </c>
      <c r="F255" s="120">
        <v>2055.0954999999999</v>
      </c>
      <c r="G255" s="118">
        <v>501.46109999999999</v>
      </c>
      <c r="H255" s="115">
        <v>1234</v>
      </c>
      <c r="I255" s="118">
        <v>895.3098</v>
      </c>
      <c r="J255" s="118">
        <v>254.01759999999999</v>
      </c>
      <c r="K255" s="118">
        <v>293</v>
      </c>
      <c r="L255" s="118">
        <v>144.44980000000001</v>
      </c>
      <c r="M255" s="118">
        <v>89.130099999999999</v>
      </c>
      <c r="N255" s="118">
        <v>49.038699999999999</v>
      </c>
      <c r="O255" s="118">
        <v>0</v>
      </c>
      <c r="P255" s="120">
        <v>7871.9004000000004</v>
      </c>
    </row>
    <row r="256" spans="1:16" x14ac:dyDescent="0.25">
      <c r="A256" s="118" t="s">
        <v>229</v>
      </c>
      <c r="B256" s="120">
        <v>5309.7106999999996</v>
      </c>
      <c r="C256" s="118">
        <v>280.36970000000002</v>
      </c>
      <c r="D256" s="120">
        <v>5590.0803999999998</v>
      </c>
      <c r="E256" s="120">
        <v>2446.85</v>
      </c>
      <c r="F256" s="120">
        <v>1646.2787000000001</v>
      </c>
      <c r="G256" s="118">
        <v>200.14279999999999</v>
      </c>
      <c r="H256" s="118">
        <v>743</v>
      </c>
      <c r="I256" s="118">
        <v>717.20730000000003</v>
      </c>
      <c r="J256" s="118">
        <v>19.3445</v>
      </c>
      <c r="K256" s="118">
        <v>94</v>
      </c>
      <c r="L256" s="118">
        <v>115.71469999999999</v>
      </c>
      <c r="M256" s="118"/>
      <c r="N256" s="118">
        <v>0</v>
      </c>
      <c r="O256" s="118">
        <v>0</v>
      </c>
      <c r="P256" s="120">
        <v>5809.5676999999996</v>
      </c>
    </row>
    <row r="257" spans="1:16" x14ac:dyDescent="0.25">
      <c r="A257" s="118" t="s">
        <v>230</v>
      </c>
      <c r="B257" s="118">
        <v>533.75559999999996</v>
      </c>
      <c r="C257" s="118">
        <v>138.1849</v>
      </c>
      <c r="D257" s="118">
        <v>671.94050000000004</v>
      </c>
      <c r="E257" s="118">
        <v>208</v>
      </c>
      <c r="F257" s="118">
        <v>197.88650000000001</v>
      </c>
      <c r="G257" s="118">
        <v>2.5284</v>
      </c>
      <c r="H257" s="118">
        <v>93</v>
      </c>
      <c r="I257" s="118">
        <v>86.21</v>
      </c>
      <c r="J257" s="118">
        <v>5.0925000000000002</v>
      </c>
      <c r="K257" s="118"/>
      <c r="L257" s="118">
        <v>13.9092</v>
      </c>
      <c r="M257" s="118"/>
      <c r="N257" s="118">
        <v>9.0315999999999992</v>
      </c>
      <c r="O257" s="118">
        <v>0</v>
      </c>
      <c r="P257" s="118">
        <v>688.59299999999996</v>
      </c>
    </row>
    <row r="258" spans="1:16" x14ac:dyDescent="0.25">
      <c r="A258" s="118" t="s">
        <v>231</v>
      </c>
      <c r="B258" s="120">
        <v>2998.9389000000001</v>
      </c>
      <c r="C258" s="118">
        <v>91.995199999999997</v>
      </c>
      <c r="D258" s="120">
        <v>3090.9340999999999</v>
      </c>
      <c r="E258" s="118">
        <v>560</v>
      </c>
      <c r="F258" s="118">
        <v>910.28009999999995</v>
      </c>
      <c r="G258" s="118"/>
      <c r="H258" s="118">
        <v>457</v>
      </c>
      <c r="I258" s="118">
        <v>396.5668</v>
      </c>
      <c r="J258" s="118">
        <v>45.3249</v>
      </c>
      <c r="K258" s="118">
        <v>2</v>
      </c>
      <c r="L258" s="118">
        <v>63.982300000000002</v>
      </c>
      <c r="M258" s="118"/>
      <c r="N258" s="118">
        <v>0</v>
      </c>
      <c r="O258" s="118">
        <v>0</v>
      </c>
      <c r="P258" s="120">
        <v>3136.259</v>
      </c>
    </row>
    <row r="259" spans="1:16" x14ac:dyDescent="0.25">
      <c r="A259" s="118" t="s">
        <v>232</v>
      </c>
      <c r="B259" s="120">
        <v>1414.0477000000001</v>
      </c>
      <c r="C259" s="118">
        <v>67.781999999999996</v>
      </c>
      <c r="D259" s="120">
        <v>1481.8297</v>
      </c>
      <c r="E259" s="118">
        <v>544</v>
      </c>
      <c r="F259" s="118">
        <v>436.39879999999999</v>
      </c>
      <c r="G259" s="118">
        <v>26.900300000000001</v>
      </c>
      <c r="H259" s="118">
        <v>260</v>
      </c>
      <c r="I259" s="118">
        <v>190.11879999999999</v>
      </c>
      <c r="J259" s="118">
        <v>52.410899999999998</v>
      </c>
      <c r="K259" s="118">
        <v>12</v>
      </c>
      <c r="L259" s="118">
        <v>30.6739</v>
      </c>
      <c r="M259" s="118"/>
      <c r="N259" s="118">
        <v>22.882000000000001</v>
      </c>
      <c r="O259" s="118">
        <v>0</v>
      </c>
      <c r="P259" s="120">
        <v>1584.0228999999999</v>
      </c>
    </row>
    <row r="260" spans="1:16" x14ac:dyDescent="0.25">
      <c r="A260" s="118" t="s">
        <v>233</v>
      </c>
      <c r="B260" s="120">
        <v>3020.6516999999999</v>
      </c>
      <c r="C260" s="118">
        <v>133.1097</v>
      </c>
      <c r="D260" s="120">
        <v>3153.7613999999999</v>
      </c>
      <c r="E260" s="120">
        <v>1083</v>
      </c>
      <c r="F260" s="118">
        <v>928.78269999999998</v>
      </c>
      <c r="G260" s="118">
        <v>38.554299999999998</v>
      </c>
      <c r="H260" s="118">
        <v>320</v>
      </c>
      <c r="I260" s="118">
        <v>404.62759999999997</v>
      </c>
      <c r="J260" s="118"/>
      <c r="K260" s="118"/>
      <c r="L260" s="118">
        <v>65.282899999999998</v>
      </c>
      <c r="M260" s="118"/>
      <c r="N260" s="118">
        <v>0</v>
      </c>
      <c r="O260" s="118">
        <v>0</v>
      </c>
      <c r="P260" s="120">
        <v>3192.3157000000001</v>
      </c>
    </row>
    <row r="261" spans="1:16" x14ac:dyDescent="0.25">
      <c r="A261" s="118" t="s">
        <v>234</v>
      </c>
      <c r="B261" s="118">
        <v>924.14739999999995</v>
      </c>
      <c r="C261" s="118">
        <v>21.5243</v>
      </c>
      <c r="D261" s="118">
        <v>945.67169999999999</v>
      </c>
      <c r="E261" s="118">
        <v>203</v>
      </c>
      <c r="F261" s="118">
        <v>278.50029999999998</v>
      </c>
      <c r="G261" s="118"/>
      <c r="H261" s="118">
        <v>111</v>
      </c>
      <c r="I261" s="118">
        <v>121.3297</v>
      </c>
      <c r="J261" s="118"/>
      <c r="K261" s="118">
        <v>1</v>
      </c>
      <c r="L261" s="118">
        <v>19.575399999999998</v>
      </c>
      <c r="M261" s="118"/>
      <c r="N261" s="118">
        <v>0</v>
      </c>
      <c r="O261" s="118">
        <v>0</v>
      </c>
      <c r="P261" s="118">
        <v>945.67169999999999</v>
      </c>
    </row>
    <row r="262" spans="1:16" x14ac:dyDescent="0.25">
      <c r="A262" s="118" t="s">
        <v>533</v>
      </c>
      <c r="B262" s="118">
        <v>369.9348</v>
      </c>
      <c r="C262" s="118"/>
      <c r="D262" s="118">
        <v>281.0018</v>
      </c>
      <c r="E262" s="118">
        <v>129</v>
      </c>
      <c r="F262" s="118">
        <v>108.94580000000001</v>
      </c>
      <c r="G262" s="118">
        <v>5.0136000000000003</v>
      </c>
      <c r="H262" s="118">
        <v>51</v>
      </c>
      <c r="I262" s="118">
        <v>36.052500000000002</v>
      </c>
      <c r="J262" s="118">
        <v>11.210599999999999</v>
      </c>
      <c r="K262" s="118"/>
      <c r="L262" s="118">
        <v>5.8167</v>
      </c>
      <c r="M262" s="118"/>
      <c r="N262" s="118">
        <v>0.61519999999999997</v>
      </c>
      <c r="O262" s="118">
        <v>0</v>
      </c>
      <c r="P262" s="118">
        <v>386.77420000000001</v>
      </c>
    </row>
    <row r="263" spans="1:16" x14ac:dyDescent="0.25">
      <c r="A263" s="118" t="s">
        <v>235</v>
      </c>
      <c r="B263" s="120">
        <v>2565.1911</v>
      </c>
      <c r="C263" s="118">
        <v>94.762200000000007</v>
      </c>
      <c r="D263" s="120">
        <v>2659.9533000000001</v>
      </c>
      <c r="E263" s="118">
        <v>739.5</v>
      </c>
      <c r="F263" s="118">
        <v>783.35619999999994</v>
      </c>
      <c r="G263" s="118"/>
      <c r="H263" s="118">
        <v>358</v>
      </c>
      <c r="I263" s="118">
        <v>341.27199999999999</v>
      </c>
      <c r="J263" s="118">
        <v>12.545999999999999</v>
      </c>
      <c r="K263" s="118">
        <v>32</v>
      </c>
      <c r="L263" s="118">
        <v>55.061</v>
      </c>
      <c r="M263" s="118"/>
      <c r="N263" s="118">
        <v>0</v>
      </c>
      <c r="O263" s="118">
        <v>0</v>
      </c>
      <c r="P263" s="120">
        <v>2672.4992999999999</v>
      </c>
    </row>
    <row r="264" spans="1:16" x14ac:dyDescent="0.25">
      <c r="A264" s="118" t="s">
        <v>236</v>
      </c>
      <c r="B264" s="120">
        <v>9789.7973000000002</v>
      </c>
      <c r="C264" s="118">
        <v>301.04579999999999</v>
      </c>
      <c r="D264" s="120">
        <v>10090.8431</v>
      </c>
      <c r="E264" s="120">
        <v>2129.79</v>
      </c>
      <c r="F264" s="120">
        <v>2971.7532999999999</v>
      </c>
      <c r="G264" s="118"/>
      <c r="H264" s="115">
        <v>1792</v>
      </c>
      <c r="I264" s="120">
        <v>1294.6551999999999</v>
      </c>
      <c r="J264" s="118">
        <v>373.0086</v>
      </c>
      <c r="K264" s="118">
        <v>256</v>
      </c>
      <c r="L264" s="118">
        <v>208.88050000000001</v>
      </c>
      <c r="M264" s="118">
        <v>28.271699999999999</v>
      </c>
      <c r="N264" s="118">
        <v>0</v>
      </c>
      <c r="O264" s="118">
        <v>0</v>
      </c>
      <c r="P264" s="120">
        <v>10492.1234</v>
      </c>
    </row>
    <row r="265" spans="1:16" x14ac:dyDescent="0.25">
      <c r="A265" s="118" t="s">
        <v>237</v>
      </c>
      <c r="B265" s="118">
        <v>458.89870000000002</v>
      </c>
      <c r="C265" s="118">
        <v>22.485199999999999</v>
      </c>
      <c r="D265" s="118">
        <v>481.38389999999998</v>
      </c>
      <c r="E265" s="118">
        <v>188.5</v>
      </c>
      <c r="F265" s="118">
        <v>141.76759999999999</v>
      </c>
      <c r="G265" s="118">
        <v>11.6831</v>
      </c>
      <c r="H265" s="118">
        <v>80</v>
      </c>
      <c r="I265" s="118">
        <v>61.761600000000001</v>
      </c>
      <c r="J265" s="118">
        <v>13.678800000000001</v>
      </c>
      <c r="K265" s="118"/>
      <c r="L265" s="118">
        <v>9.9646000000000008</v>
      </c>
      <c r="M265" s="118"/>
      <c r="N265" s="118">
        <v>8.2163000000000004</v>
      </c>
      <c r="O265" s="118">
        <v>0</v>
      </c>
      <c r="P265" s="118">
        <v>514.96209999999996</v>
      </c>
    </row>
    <row r="266" spans="1:16" x14ac:dyDescent="0.25">
      <c r="A266" s="118" t="s">
        <v>238</v>
      </c>
      <c r="B266" s="120">
        <v>2110.0794000000001</v>
      </c>
      <c r="C266" s="118">
        <v>90.634100000000004</v>
      </c>
      <c r="D266" s="120">
        <v>2200.7134999999998</v>
      </c>
      <c r="E266" s="118">
        <v>812.09</v>
      </c>
      <c r="F266" s="118">
        <v>648.11009999999999</v>
      </c>
      <c r="G266" s="118">
        <v>40.994999999999997</v>
      </c>
      <c r="H266" s="118">
        <v>376</v>
      </c>
      <c r="I266" s="118">
        <v>282.35149999999999</v>
      </c>
      <c r="J266" s="118">
        <v>70.2363</v>
      </c>
      <c r="K266" s="118">
        <v>6</v>
      </c>
      <c r="L266" s="118">
        <v>45.5548</v>
      </c>
      <c r="M266" s="118"/>
      <c r="N266" s="118">
        <v>14.561500000000001</v>
      </c>
      <c r="O266" s="118">
        <v>0</v>
      </c>
      <c r="P266" s="120">
        <v>2326.5063</v>
      </c>
    </row>
    <row r="267" spans="1:16" x14ac:dyDescent="0.25">
      <c r="A267" s="118" t="s">
        <v>239</v>
      </c>
      <c r="B267" s="118">
        <v>221.26990000000001</v>
      </c>
      <c r="C267" s="118"/>
      <c r="D267" s="118">
        <v>221.26990000000001</v>
      </c>
      <c r="E267" s="118">
        <v>82</v>
      </c>
      <c r="F267" s="118">
        <v>65.164000000000001</v>
      </c>
      <c r="G267" s="118">
        <v>4.2089999999999996</v>
      </c>
      <c r="H267" s="118">
        <v>33</v>
      </c>
      <c r="I267" s="118">
        <v>28.3889</v>
      </c>
      <c r="J267" s="118">
        <v>3.4582999999999999</v>
      </c>
      <c r="K267" s="118"/>
      <c r="L267" s="118">
        <v>4.5803000000000003</v>
      </c>
      <c r="M267" s="118"/>
      <c r="N267" s="118">
        <v>0</v>
      </c>
      <c r="O267" s="118">
        <v>0</v>
      </c>
      <c r="P267" s="118">
        <v>228.93719999999999</v>
      </c>
    </row>
    <row r="268" spans="1:16" x14ac:dyDescent="0.25">
      <c r="A268" s="118" t="s">
        <v>240</v>
      </c>
      <c r="B268" s="120">
        <v>1063.8775000000001</v>
      </c>
      <c r="C268" s="118">
        <v>50.868499999999997</v>
      </c>
      <c r="D268" s="120">
        <v>1114.7460000000001</v>
      </c>
      <c r="E268" s="118">
        <v>387.07</v>
      </c>
      <c r="F268" s="118">
        <v>328.29270000000002</v>
      </c>
      <c r="G268" s="118">
        <v>14.6943</v>
      </c>
      <c r="H268" s="118">
        <v>134</v>
      </c>
      <c r="I268" s="118">
        <v>143.02189999999999</v>
      </c>
      <c r="J268" s="118"/>
      <c r="K268" s="118">
        <v>6</v>
      </c>
      <c r="L268" s="118">
        <v>23.075199999999999</v>
      </c>
      <c r="M268" s="118"/>
      <c r="N268" s="118">
        <v>9.2270000000000003</v>
      </c>
      <c r="O268" s="118">
        <v>0</v>
      </c>
      <c r="P268" s="120">
        <v>1138.6673000000001</v>
      </c>
    </row>
    <row r="269" spans="1:16" x14ac:dyDescent="0.25">
      <c r="A269" s="118" t="s">
        <v>241</v>
      </c>
      <c r="B269" s="118">
        <v>137.239</v>
      </c>
      <c r="C269" s="118">
        <v>8.6570999999999998</v>
      </c>
      <c r="D269" s="118">
        <v>145.89609999999999</v>
      </c>
      <c r="E269" s="118">
        <v>71</v>
      </c>
      <c r="F269" s="118">
        <v>42.9664</v>
      </c>
      <c r="G269" s="118">
        <v>7.0084</v>
      </c>
      <c r="H269" s="118">
        <v>21</v>
      </c>
      <c r="I269" s="118">
        <v>18.718499999999999</v>
      </c>
      <c r="J269" s="118">
        <v>1.7111000000000001</v>
      </c>
      <c r="K269" s="118"/>
      <c r="L269" s="118">
        <v>3.02</v>
      </c>
      <c r="M269" s="118"/>
      <c r="N269" s="118">
        <v>0</v>
      </c>
      <c r="O269" s="118">
        <v>0</v>
      </c>
      <c r="P269" s="118">
        <v>154.6156</v>
      </c>
    </row>
    <row r="270" spans="1:16" x14ac:dyDescent="0.25">
      <c r="A270" s="118" t="s">
        <v>242</v>
      </c>
      <c r="B270" s="118">
        <v>492.02159999999998</v>
      </c>
      <c r="C270" s="118">
        <v>16.779599999999999</v>
      </c>
      <c r="D270" s="118">
        <v>508.80119999999999</v>
      </c>
      <c r="E270" s="118">
        <v>195.07</v>
      </c>
      <c r="F270" s="118">
        <v>149.84200000000001</v>
      </c>
      <c r="G270" s="118">
        <v>11.307</v>
      </c>
      <c r="H270" s="118">
        <v>56</v>
      </c>
      <c r="I270" s="118">
        <v>65.279200000000003</v>
      </c>
      <c r="J270" s="118"/>
      <c r="K270" s="118"/>
      <c r="L270" s="118">
        <v>10.5322</v>
      </c>
      <c r="M270" s="118"/>
      <c r="N270" s="118">
        <v>0</v>
      </c>
      <c r="O270" s="118">
        <v>0</v>
      </c>
      <c r="P270" s="118">
        <v>520.10820000000001</v>
      </c>
    </row>
    <row r="271" spans="1:16" x14ac:dyDescent="0.25">
      <c r="A271" s="118" t="s">
        <v>243</v>
      </c>
      <c r="B271" s="120">
        <v>1042.9196999999999</v>
      </c>
      <c r="C271" s="118">
        <v>52.026899999999998</v>
      </c>
      <c r="D271" s="120">
        <v>1094.9466</v>
      </c>
      <c r="E271" s="118">
        <v>427.14</v>
      </c>
      <c r="F271" s="118">
        <v>322.46179999999998</v>
      </c>
      <c r="G271" s="118"/>
      <c r="H271" s="118">
        <v>200</v>
      </c>
      <c r="I271" s="118">
        <v>140.48159999999999</v>
      </c>
      <c r="J271" s="118"/>
      <c r="K271" s="118">
        <v>12</v>
      </c>
      <c r="L271" s="118">
        <v>22.665400000000002</v>
      </c>
      <c r="M271" s="118"/>
      <c r="N271" s="118">
        <v>7.1776</v>
      </c>
      <c r="O271" s="118">
        <v>0</v>
      </c>
      <c r="P271" s="120">
        <v>1102.1242</v>
      </c>
    </row>
    <row r="272" spans="1:16" x14ac:dyDescent="0.25">
      <c r="A272" s="118" t="s">
        <v>244</v>
      </c>
      <c r="B272" s="118">
        <v>262.87720000000002</v>
      </c>
      <c r="C272" s="118">
        <v>4.9927999999999999</v>
      </c>
      <c r="D272" s="118">
        <v>267.87</v>
      </c>
      <c r="E272" s="118">
        <v>116</v>
      </c>
      <c r="F272" s="118">
        <v>78.887699999999995</v>
      </c>
      <c r="G272" s="118">
        <v>9.2781000000000002</v>
      </c>
      <c r="H272" s="118">
        <v>32</v>
      </c>
      <c r="I272" s="118">
        <v>34.367699999999999</v>
      </c>
      <c r="J272" s="118"/>
      <c r="K272" s="118">
        <v>1</v>
      </c>
      <c r="L272" s="118">
        <v>5.5449000000000002</v>
      </c>
      <c r="M272" s="118"/>
      <c r="N272" s="118">
        <v>0</v>
      </c>
      <c r="O272" s="118">
        <v>0</v>
      </c>
      <c r="P272" s="118">
        <v>277.1481</v>
      </c>
    </row>
    <row r="273" spans="1:16" x14ac:dyDescent="0.25">
      <c r="A273" s="118" t="s">
        <v>245</v>
      </c>
      <c r="B273" s="120">
        <v>3002.7732999999998</v>
      </c>
      <c r="C273" s="118">
        <v>52.120100000000001</v>
      </c>
      <c r="D273" s="120">
        <v>3054.8933999999999</v>
      </c>
      <c r="E273" s="120">
        <v>1106.2</v>
      </c>
      <c r="F273" s="118">
        <v>899.66610000000003</v>
      </c>
      <c r="G273" s="118">
        <v>51.633499999999998</v>
      </c>
      <c r="H273" s="118">
        <v>343</v>
      </c>
      <c r="I273" s="118">
        <v>391.94279999999998</v>
      </c>
      <c r="J273" s="118"/>
      <c r="K273" s="118">
        <v>43</v>
      </c>
      <c r="L273" s="118">
        <v>63.2363</v>
      </c>
      <c r="M273" s="118"/>
      <c r="N273" s="118">
        <v>28.9543</v>
      </c>
      <c r="O273" s="118">
        <v>0</v>
      </c>
      <c r="P273" s="120">
        <v>3135.4812000000002</v>
      </c>
    </row>
    <row r="274" spans="1:16" x14ac:dyDescent="0.25">
      <c r="A274" s="118" t="s">
        <v>246</v>
      </c>
      <c r="B274" s="118">
        <v>466.52269999999999</v>
      </c>
      <c r="C274" s="118">
        <v>27.727599999999999</v>
      </c>
      <c r="D274" s="118">
        <v>494.25029999999998</v>
      </c>
      <c r="E274" s="118"/>
      <c r="F274" s="118">
        <v>145.55670000000001</v>
      </c>
      <c r="G274" s="118"/>
      <c r="H274" s="118"/>
      <c r="I274" s="118">
        <v>63.412300000000002</v>
      </c>
      <c r="J274" s="118"/>
      <c r="K274" s="118"/>
      <c r="L274" s="118">
        <v>10.231</v>
      </c>
      <c r="M274" s="118"/>
      <c r="N274" s="118">
        <v>6.7011000000000003</v>
      </c>
      <c r="O274" s="118">
        <v>0</v>
      </c>
      <c r="P274" s="118">
        <v>500.95139999999998</v>
      </c>
    </row>
    <row r="275" spans="1:16" x14ac:dyDescent="0.25">
      <c r="A275" s="118" t="s">
        <v>247</v>
      </c>
      <c r="B275" s="118">
        <v>386.63900000000001</v>
      </c>
      <c r="C275" s="118">
        <v>11.368499999999999</v>
      </c>
      <c r="D275" s="118">
        <v>398.00749999999999</v>
      </c>
      <c r="E275" s="118">
        <v>224</v>
      </c>
      <c r="F275" s="118">
        <v>117.2132</v>
      </c>
      <c r="G275" s="118">
        <v>26.6967</v>
      </c>
      <c r="H275" s="118">
        <v>69</v>
      </c>
      <c r="I275" s="118">
        <v>51.064399999999999</v>
      </c>
      <c r="J275" s="118">
        <v>13.451700000000001</v>
      </c>
      <c r="K275" s="118"/>
      <c r="L275" s="118">
        <v>8.2387999999999995</v>
      </c>
      <c r="M275" s="118"/>
      <c r="N275" s="118">
        <v>0</v>
      </c>
      <c r="O275" s="118">
        <v>0</v>
      </c>
      <c r="P275" s="118">
        <v>438.15589999999997</v>
      </c>
    </row>
    <row r="276" spans="1:16" x14ac:dyDescent="0.25">
      <c r="A276" s="118" t="s">
        <v>248</v>
      </c>
      <c r="B276" s="118">
        <v>633.5027</v>
      </c>
      <c r="C276" s="118">
        <v>28.2287</v>
      </c>
      <c r="D276" s="118">
        <v>661.73140000000001</v>
      </c>
      <c r="E276" s="118">
        <v>354.17</v>
      </c>
      <c r="F276" s="118">
        <v>194.87989999999999</v>
      </c>
      <c r="G276" s="118">
        <v>39.822499999999998</v>
      </c>
      <c r="H276" s="118">
        <v>90</v>
      </c>
      <c r="I276" s="118">
        <v>84.900099999999995</v>
      </c>
      <c r="J276" s="118">
        <v>3.8249</v>
      </c>
      <c r="K276" s="118"/>
      <c r="L276" s="118">
        <v>13.697800000000001</v>
      </c>
      <c r="M276" s="118"/>
      <c r="N276" s="118">
        <v>0</v>
      </c>
      <c r="O276" s="118">
        <v>0</v>
      </c>
      <c r="P276" s="118">
        <v>705.37879999999996</v>
      </c>
    </row>
    <row r="277" spans="1:16" x14ac:dyDescent="0.25">
      <c r="A277" s="118" t="s">
        <v>534</v>
      </c>
      <c r="B277" s="118">
        <v>100.1426</v>
      </c>
      <c r="C277" s="118">
        <v>3.7400000000000003E-2</v>
      </c>
      <c r="D277" s="118">
        <v>68.713499999999996</v>
      </c>
      <c r="E277" s="118">
        <v>89</v>
      </c>
      <c r="F277" s="118">
        <v>29.503</v>
      </c>
      <c r="G277" s="118">
        <v>14.8742</v>
      </c>
      <c r="H277" s="118">
        <v>10</v>
      </c>
      <c r="I277" s="118">
        <v>8.8158999999999992</v>
      </c>
      <c r="J277" s="118">
        <v>0.88800000000000001</v>
      </c>
      <c r="K277" s="118"/>
      <c r="L277" s="118">
        <v>1.4224000000000001</v>
      </c>
      <c r="M277" s="118"/>
      <c r="N277" s="118">
        <v>0</v>
      </c>
      <c r="O277" s="118">
        <v>0</v>
      </c>
      <c r="P277" s="118">
        <v>115.9422</v>
      </c>
    </row>
    <row r="278" spans="1:16" x14ac:dyDescent="0.25">
      <c r="A278" s="118" t="s">
        <v>249</v>
      </c>
      <c r="B278" s="120">
        <v>3747.8163</v>
      </c>
      <c r="C278" s="118">
        <v>119.1597</v>
      </c>
      <c r="D278" s="120">
        <v>3866.9760000000001</v>
      </c>
      <c r="E278" s="120">
        <v>1941.05</v>
      </c>
      <c r="F278" s="120">
        <v>1138.8244</v>
      </c>
      <c r="G278" s="118">
        <v>200.5564</v>
      </c>
      <c r="H278" s="118">
        <v>788</v>
      </c>
      <c r="I278" s="118">
        <v>496.13299999999998</v>
      </c>
      <c r="J278" s="118">
        <v>218.90020000000001</v>
      </c>
      <c r="K278" s="118">
        <v>51</v>
      </c>
      <c r="L278" s="118">
        <v>80.046400000000006</v>
      </c>
      <c r="M278" s="118"/>
      <c r="N278" s="118">
        <v>62.069200000000002</v>
      </c>
      <c r="O278" s="118">
        <v>0</v>
      </c>
      <c r="P278" s="120">
        <v>4348.5018</v>
      </c>
    </row>
    <row r="279" spans="1:16" x14ac:dyDescent="0.25">
      <c r="A279" s="118" t="s">
        <v>535</v>
      </c>
      <c r="B279" s="118">
        <v>573.2518</v>
      </c>
      <c r="C279" s="118">
        <v>7.8635999999999999</v>
      </c>
      <c r="D279" s="118">
        <v>427.89159999999998</v>
      </c>
      <c r="E279" s="118">
        <v>434</v>
      </c>
      <c r="F279" s="118">
        <v>171.13849999999999</v>
      </c>
      <c r="G279" s="118">
        <v>65.715400000000002</v>
      </c>
      <c r="H279" s="118">
        <v>94</v>
      </c>
      <c r="I279" s="118">
        <v>54.898499999999999</v>
      </c>
      <c r="J279" s="118">
        <v>29.3261</v>
      </c>
      <c r="K279" s="118"/>
      <c r="L279" s="118">
        <v>8.8574000000000002</v>
      </c>
      <c r="M279" s="118"/>
      <c r="N279" s="118">
        <v>15.351699999999999</v>
      </c>
      <c r="O279" s="118">
        <v>0</v>
      </c>
      <c r="P279" s="118">
        <v>691.5086</v>
      </c>
    </row>
    <row r="280" spans="1:16" x14ac:dyDescent="0.25">
      <c r="A280" s="118" t="s">
        <v>250</v>
      </c>
      <c r="B280" s="118">
        <v>377.99009999999998</v>
      </c>
      <c r="C280" s="118">
        <v>4.2407000000000004</v>
      </c>
      <c r="D280" s="118">
        <v>382.23079999999999</v>
      </c>
      <c r="E280" s="118">
        <v>121</v>
      </c>
      <c r="F280" s="118">
        <v>112.56699999999999</v>
      </c>
      <c r="G280" s="118">
        <v>2.1082999999999998</v>
      </c>
      <c r="H280" s="118">
        <v>51</v>
      </c>
      <c r="I280" s="118">
        <v>49.040199999999999</v>
      </c>
      <c r="J280" s="118">
        <v>1.4698</v>
      </c>
      <c r="K280" s="118"/>
      <c r="L280" s="118">
        <v>7.9122000000000003</v>
      </c>
      <c r="M280" s="118"/>
      <c r="N280" s="118">
        <v>0</v>
      </c>
      <c r="O280" s="118">
        <v>0</v>
      </c>
      <c r="P280" s="118">
        <v>385.80889999999999</v>
      </c>
    </row>
    <row r="281" spans="1:16" x14ac:dyDescent="0.25">
      <c r="A281" s="118" t="s">
        <v>251</v>
      </c>
      <c r="B281" s="118">
        <v>847.16790000000003</v>
      </c>
      <c r="C281" s="118">
        <v>47.272799999999997</v>
      </c>
      <c r="D281" s="118">
        <v>894.44069999999999</v>
      </c>
      <c r="E281" s="118">
        <v>366</v>
      </c>
      <c r="F281" s="118">
        <v>263.4128</v>
      </c>
      <c r="G281" s="118">
        <v>25.646799999999999</v>
      </c>
      <c r="H281" s="118">
        <v>142</v>
      </c>
      <c r="I281" s="118">
        <v>114.7567</v>
      </c>
      <c r="J281" s="118">
        <v>20.432400000000001</v>
      </c>
      <c r="K281" s="118">
        <v>2</v>
      </c>
      <c r="L281" s="118">
        <v>18.514900000000001</v>
      </c>
      <c r="M281" s="118"/>
      <c r="N281" s="118">
        <v>1.8984000000000001</v>
      </c>
      <c r="O281" s="118">
        <v>0</v>
      </c>
      <c r="P281" s="118">
        <v>942.41830000000004</v>
      </c>
    </row>
    <row r="282" spans="1:16" x14ac:dyDescent="0.25">
      <c r="A282" s="118" t="s">
        <v>252</v>
      </c>
      <c r="B282" s="120">
        <v>1847.0391999999999</v>
      </c>
      <c r="C282" s="118">
        <v>37.564100000000003</v>
      </c>
      <c r="D282" s="120">
        <v>1884.6033</v>
      </c>
      <c r="E282" s="118">
        <v>434.54</v>
      </c>
      <c r="F282" s="118">
        <v>555.01570000000004</v>
      </c>
      <c r="G282" s="118"/>
      <c r="H282" s="118">
        <v>232</v>
      </c>
      <c r="I282" s="118">
        <v>241.7946</v>
      </c>
      <c r="J282" s="118"/>
      <c r="K282" s="118">
        <v>15</v>
      </c>
      <c r="L282" s="118">
        <v>39.011299999999999</v>
      </c>
      <c r="M282" s="118"/>
      <c r="N282" s="118">
        <v>0</v>
      </c>
      <c r="O282" s="118">
        <v>0</v>
      </c>
      <c r="P282" s="120">
        <v>1884.6033</v>
      </c>
    </row>
    <row r="283" spans="1:16" x14ac:dyDescent="0.25">
      <c r="A283" s="118" t="s">
        <v>253</v>
      </c>
      <c r="B283" s="118">
        <v>281.26749999999998</v>
      </c>
      <c r="C283" s="118"/>
      <c r="D283" s="118">
        <v>281.26749999999998</v>
      </c>
      <c r="E283" s="118">
        <v>125</v>
      </c>
      <c r="F283" s="118">
        <v>82.833299999999994</v>
      </c>
      <c r="G283" s="118">
        <v>10.541700000000001</v>
      </c>
      <c r="H283" s="118">
        <v>41</v>
      </c>
      <c r="I283" s="118">
        <v>36.086599999999997</v>
      </c>
      <c r="J283" s="118">
        <v>3.6850000000000001</v>
      </c>
      <c r="K283" s="118">
        <v>8</v>
      </c>
      <c r="L283" s="118">
        <v>5.8221999999999996</v>
      </c>
      <c r="M283" s="118">
        <v>1.3067</v>
      </c>
      <c r="N283" s="118">
        <v>0</v>
      </c>
      <c r="O283" s="118">
        <v>0</v>
      </c>
      <c r="P283" s="118">
        <v>296.80090000000001</v>
      </c>
    </row>
    <row r="284" spans="1:16" x14ac:dyDescent="0.25">
      <c r="A284" s="118" t="s">
        <v>254</v>
      </c>
      <c r="B284" s="118">
        <v>379.15429999999998</v>
      </c>
      <c r="C284" s="118">
        <v>4.3224</v>
      </c>
      <c r="D284" s="118">
        <v>383.47669999999999</v>
      </c>
      <c r="E284" s="118">
        <v>74.75</v>
      </c>
      <c r="F284" s="118">
        <v>112.93389999999999</v>
      </c>
      <c r="G284" s="118"/>
      <c r="H284" s="118">
        <v>58</v>
      </c>
      <c r="I284" s="118">
        <v>49.200099999999999</v>
      </c>
      <c r="J284" s="118">
        <v>6.6</v>
      </c>
      <c r="K284" s="118"/>
      <c r="L284" s="118">
        <v>7.9379999999999997</v>
      </c>
      <c r="M284" s="118"/>
      <c r="N284" s="118">
        <v>0</v>
      </c>
      <c r="O284" s="118">
        <v>0</v>
      </c>
      <c r="P284" s="118">
        <v>390.07670000000002</v>
      </c>
    </row>
    <row r="285" spans="1:16" x14ac:dyDescent="0.25">
      <c r="A285" s="118" t="s">
        <v>255</v>
      </c>
      <c r="B285" s="118">
        <v>805.79100000000005</v>
      </c>
      <c r="C285" s="118">
        <v>16.027699999999999</v>
      </c>
      <c r="D285" s="118">
        <v>821.81870000000004</v>
      </c>
      <c r="E285" s="118">
        <v>426.25</v>
      </c>
      <c r="F285" s="118">
        <v>242.0256</v>
      </c>
      <c r="G285" s="118">
        <v>46.056100000000001</v>
      </c>
      <c r="H285" s="118">
        <v>138</v>
      </c>
      <c r="I285" s="118">
        <v>105.4393</v>
      </c>
      <c r="J285" s="118">
        <v>24.420500000000001</v>
      </c>
      <c r="K285" s="118">
        <v>1</v>
      </c>
      <c r="L285" s="118">
        <v>17.011600000000001</v>
      </c>
      <c r="M285" s="118"/>
      <c r="N285" s="118">
        <v>9.8765000000000001</v>
      </c>
      <c r="O285" s="118">
        <v>0</v>
      </c>
      <c r="P285" s="118">
        <v>902.17179999999996</v>
      </c>
    </row>
    <row r="286" spans="1:16" x14ac:dyDescent="0.25">
      <c r="A286" s="118" t="s">
        <v>256</v>
      </c>
      <c r="B286" s="118">
        <v>526.428</v>
      </c>
      <c r="C286" s="118">
        <v>23.364100000000001</v>
      </c>
      <c r="D286" s="118">
        <v>549.7921</v>
      </c>
      <c r="E286" s="118">
        <v>280.82</v>
      </c>
      <c r="F286" s="118">
        <v>161.91380000000001</v>
      </c>
      <c r="G286" s="118">
        <v>29.726600000000001</v>
      </c>
      <c r="H286" s="118">
        <v>67</v>
      </c>
      <c r="I286" s="118">
        <v>70.538300000000007</v>
      </c>
      <c r="J286" s="118"/>
      <c r="K286" s="118"/>
      <c r="L286" s="118">
        <v>11.380699999999999</v>
      </c>
      <c r="M286" s="118"/>
      <c r="N286" s="118">
        <v>4.5941000000000001</v>
      </c>
      <c r="O286" s="118">
        <v>0</v>
      </c>
      <c r="P286" s="118">
        <v>584.11279999999999</v>
      </c>
    </row>
    <row r="287" spans="1:16" x14ac:dyDescent="0.25">
      <c r="A287" s="118" t="s">
        <v>257</v>
      </c>
      <c r="B287" s="118">
        <v>583.32849999999996</v>
      </c>
      <c r="C287" s="118">
        <v>26.110600000000002</v>
      </c>
      <c r="D287" s="118">
        <v>609.43910000000005</v>
      </c>
      <c r="E287" s="118">
        <v>252.28</v>
      </c>
      <c r="F287" s="118">
        <v>179.47980000000001</v>
      </c>
      <c r="G287" s="118">
        <v>18.2</v>
      </c>
      <c r="H287" s="118">
        <v>73</v>
      </c>
      <c r="I287" s="118">
        <v>78.191000000000003</v>
      </c>
      <c r="J287" s="118"/>
      <c r="K287" s="118">
        <v>19</v>
      </c>
      <c r="L287" s="118">
        <v>12.615399999999999</v>
      </c>
      <c r="M287" s="118">
        <v>3.8308</v>
      </c>
      <c r="N287" s="118">
        <v>1.8185</v>
      </c>
      <c r="O287" s="118">
        <v>0</v>
      </c>
      <c r="P287" s="118">
        <v>633.28840000000002</v>
      </c>
    </row>
    <row r="288" spans="1:16" x14ac:dyDescent="0.25">
      <c r="A288" s="118" t="s">
        <v>258</v>
      </c>
      <c r="B288" s="118">
        <v>647.48270000000002</v>
      </c>
      <c r="C288" s="118">
        <v>28.335699999999999</v>
      </c>
      <c r="D288" s="118">
        <v>675.8184</v>
      </c>
      <c r="E288" s="118">
        <v>318.41000000000003</v>
      </c>
      <c r="F288" s="118">
        <v>199.02850000000001</v>
      </c>
      <c r="G288" s="118">
        <v>29.845400000000001</v>
      </c>
      <c r="H288" s="118">
        <v>125</v>
      </c>
      <c r="I288" s="118">
        <v>86.707499999999996</v>
      </c>
      <c r="J288" s="118">
        <v>28.7194</v>
      </c>
      <c r="K288" s="118">
        <v>6</v>
      </c>
      <c r="L288" s="118">
        <v>13.9894</v>
      </c>
      <c r="M288" s="118"/>
      <c r="N288" s="118">
        <v>13.6227</v>
      </c>
      <c r="O288" s="118">
        <v>0</v>
      </c>
      <c r="P288" s="118">
        <v>748.0059</v>
      </c>
    </row>
    <row r="289" spans="1:16" x14ac:dyDescent="0.25">
      <c r="A289" s="118" t="s">
        <v>259</v>
      </c>
      <c r="B289" s="120">
        <v>1298.9287999999999</v>
      </c>
      <c r="C289" s="118">
        <v>57.277799999999999</v>
      </c>
      <c r="D289" s="120">
        <v>1356.2066</v>
      </c>
      <c r="E289" s="118">
        <v>544.17999999999995</v>
      </c>
      <c r="F289" s="118">
        <v>399.40280000000001</v>
      </c>
      <c r="G289" s="118">
        <v>36.194299999999998</v>
      </c>
      <c r="H289" s="118">
        <v>180</v>
      </c>
      <c r="I289" s="118">
        <v>174.00129999999999</v>
      </c>
      <c r="J289" s="118">
        <v>4.4989999999999997</v>
      </c>
      <c r="K289" s="118"/>
      <c r="L289" s="118">
        <v>28.073499999999999</v>
      </c>
      <c r="M289" s="118"/>
      <c r="N289" s="118">
        <v>17.305900000000001</v>
      </c>
      <c r="O289" s="118">
        <v>0</v>
      </c>
      <c r="P289" s="120">
        <v>1414.2058</v>
      </c>
    </row>
    <row r="290" spans="1:16" x14ac:dyDescent="0.25">
      <c r="A290" s="118" t="s">
        <v>260</v>
      </c>
      <c r="B290" s="120">
        <v>1592.0291999999999</v>
      </c>
      <c r="C290" s="118">
        <v>76.725499999999997</v>
      </c>
      <c r="D290" s="120">
        <v>1668.7547</v>
      </c>
      <c r="E290" s="120">
        <v>1077.23</v>
      </c>
      <c r="F290" s="118">
        <v>491.44830000000002</v>
      </c>
      <c r="G290" s="118">
        <v>146.44540000000001</v>
      </c>
      <c r="H290" s="118">
        <v>330</v>
      </c>
      <c r="I290" s="118">
        <v>214.10120000000001</v>
      </c>
      <c r="J290" s="118">
        <v>86.924099999999996</v>
      </c>
      <c r="K290" s="118">
        <v>138</v>
      </c>
      <c r="L290" s="118">
        <v>34.543199999999999</v>
      </c>
      <c r="M290" s="118">
        <v>62.074100000000001</v>
      </c>
      <c r="N290" s="118">
        <v>25.1007</v>
      </c>
      <c r="O290" s="118">
        <v>0</v>
      </c>
      <c r="P290" s="120">
        <v>1989.299</v>
      </c>
    </row>
    <row r="291" spans="1:16" x14ac:dyDescent="0.25">
      <c r="A291" s="118" t="s">
        <v>261</v>
      </c>
      <c r="B291" s="118">
        <v>315.34050000000002</v>
      </c>
      <c r="C291" s="118">
        <v>8.6457999999999995</v>
      </c>
      <c r="D291" s="118">
        <v>323.98630000000003</v>
      </c>
      <c r="E291" s="118">
        <v>276.7</v>
      </c>
      <c r="F291" s="118">
        <v>95.414000000000001</v>
      </c>
      <c r="G291" s="118">
        <v>45.3215</v>
      </c>
      <c r="H291" s="118">
        <v>47</v>
      </c>
      <c r="I291" s="118">
        <v>41.567399999999999</v>
      </c>
      <c r="J291" s="118">
        <v>4.0743999999999998</v>
      </c>
      <c r="K291" s="118">
        <v>57</v>
      </c>
      <c r="L291" s="118">
        <v>6.7065000000000001</v>
      </c>
      <c r="M291" s="118">
        <v>30.176100000000002</v>
      </c>
      <c r="N291" s="118">
        <v>0</v>
      </c>
      <c r="O291" s="118">
        <v>0</v>
      </c>
      <c r="P291" s="118">
        <v>403.55829999999997</v>
      </c>
    </row>
    <row r="292" spans="1:16" x14ac:dyDescent="0.25">
      <c r="A292" s="118" t="s">
        <v>262</v>
      </c>
      <c r="B292" s="118">
        <v>450.95679999999999</v>
      </c>
      <c r="C292" s="118">
        <v>12.766299999999999</v>
      </c>
      <c r="D292" s="118">
        <v>463.72309999999999</v>
      </c>
      <c r="E292" s="118">
        <v>180</v>
      </c>
      <c r="F292" s="118">
        <v>136.56649999999999</v>
      </c>
      <c r="G292" s="118">
        <v>10.8584</v>
      </c>
      <c r="H292" s="118">
        <v>102</v>
      </c>
      <c r="I292" s="118">
        <v>59.495699999999999</v>
      </c>
      <c r="J292" s="118">
        <v>31.8782</v>
      </c>
      <c r="K292" s="118">
        <v>3</v>
      </c>
      <c r="L292" s="118">
        <v>9.5991</v>
      </c>
      <c r="M292" s="118"/>
      <c r="N292" s="118">
        <v>0</v>
      </c>
      <c r="O292" s="118">
        <v>0</v>
      </c>
      <c r="P292" s="118">
        <v>506.4597</v>
      </c>
    </row>
    <row r="293" spans="1:16" x14ac:dyDescent="0.25">
      <c r="A293" s="118" t="s">
        <v>263</v>
      </c>
      <c r="B293" s="118">
        <v>832.67819999999995</v>
      </c>
      <c r="C293" s="118">
        <v>35.673999999999999</v>
      </c>
      <c r="D293" s="118">
        <v>868.35220000000004</v>
      </c>
      <c r="E293" s="118">
        <v>301</v>
      </c>
      <c r="F293" s="118">
        <v>255.72970000000001</v>
      </c>
      <c r="G293" s="118">
        <v>11.317600000000001</v>
      </c>
      <c r="H293" s="118">
        <v>135</v>
      </c>
      <c r="I293" s="118">
        <v>111.4096</v>
      </c>
      <c r="J293" s="118">
        <v>17.692799999999998</v>
      </c>
      <c r="K293" s="118"/>
      <c r="L293" s="118">
        <v>17.974900000000002</v>
      </c>
      <c r="M293" s="118"/>
      <c r="N293" s="118">
        <v>0</v>
      </c>
      <c r="O293" s="118">
        <v>0</v>
      </c>
      <c r="P293" s="118">
        <v>897.36260000000004</v>
      </c>
    </row>
    <row r="294" spans="1:16" x14ac:dyDescent="0.25">
      <c r="A294" s="118" t="s">
        <v>264</v>
      </c>
      <c r="B294" s="118">
        <v>394.66340000000002</v>
      </c>
      <c r="C294" s="118">
        <v>6.9048999999999996</v>
      </c>
      <c r="D294" s="118">
        <v>401.56830000000002</v>
      </c>
      <c r="E294" s="118">
        <v>122</v>
      </c>
      <c r="F294" s="118">
        <v>118.2619</v>
      </c>
      <c r="G294" s="118">
        <v>0.9345</v>
      </c>
      <c r="H294" s="118">
        <v>46</v>
      </c>
      <c r="I294" s="118">
        <v>51.5212</v>
      </c>
      <c r="J294" s="118"/>
      <c r="K294" s="118"/>
      <c r="L294" s="118">
        <v>8.3125</v>
      </c>
      <c r="M294" s="118"/>
      <c r="N294" s="118">
        <v>3.117</v>
      </c>
      <c r="O294" s="118">
        <v>0</v>
      </c>
      <c r="P294" s="118">
        <v>405.6198</v>
      </c>
    </row>
    <row r="295" spans="1:16" x14ac:dyDescent="0.25">
      <c r="A295" s="118" t="s">
        <v>265</v>
      </c>
      <c r="B295" s="118">
        <v>722.64559999999994</v>
      </c>
      <c r="C295" s="118">
        <v>24.5885</v>
      </c>
      <c r="D295" s="118">
        <v>747.23410000000001</v>
      </c>
      <c r="E295" s="118">
        <v>293.60000000000002</v>
      </c>
      <c r="F295" s="118">
        <v>220.06039999999999</v>
      </c>
      <c r="G295" s="118">
        <v>18.384899999999998</v>
      </c>
      <c r="H295" s="118">
        <v>100</v>
      </c>
      <c r="I295" s="118">
        <v>95.870099999999994</v>
      </c>
      <c r="J295" s="118">
        <v>3.0973999999999999</v>
      </c>
      <c r="K295" s="118">
        <v>16</v>
      </c>
      <c r="L295" s="118">
        <v>15.467700000000001</v>
      </c>
      <c r="M295" s="118">
        <v>0.31940000000000002</v>
      </c>
      <c r="N295" s="118">
        <v>8.3406000000000002</v>
      </c>
      <c r="O295" s="118">
        <v>0</v>
      </c>
      <c r="P295" s="118">
        <v>777.37639999999999</v>
      </c>
    </row>
    <row r="296" spans="1:16" x14ac:dyDescent="0.25">
      <c r="A296" s="118" t="s">
        <v>266</v>
      </c>
      <c r="B296" s="120">
        <v>5970.2578999999996</v>
      </c>
      <c r="C296" s="118">
        <v>188.38980000000001</v>
      </c>
      <c r="D296" s="120">
        <v>6158.6477000000004</v>
      </c>
      <c r="E296" s="120">
        <v>1670.11</v>
      </c>
      <c r="F296" s="120">
        <v>1813.7217000000001</v>
      </c>
      <c r="G296" s="118"/>
      <c r="H296" s="118">
        <v>902</v>
      </c>
      <c r="I296" s="118">
        <v>790.15449999999998</v>
      </c>
      <c r="J296" s="118">
        <v>83.884100000000004</v>
      </c>
      <c r="K296" s="118">
        <v>64</v>
      </c>
      <c r="L296" s="118">
        <v>127.48399999999999</v>
      </c>
      <c r="M296" s="118"/>
      <c r="N296" s="118">
        <v>18.8614</v>
      </c>
      <c r="O296" s="118">
        <v>0</v>
      </c>
      <c r="P296" s="120">
        <v>6261.3932000000004</v>
      </c>
    </row>
    <row r="297" spans="1:16" x14ac:dyDescent="0.25">
      <c r="A297" s="118" t="s">
        <v>267</v>
      </c>
      <c r="B297" s="120">
        <v>1401.8714</v>
      </c>
      <c r="C297" s="118">
        <v>50.002299999999998</v>
      </c>
      <c r="D297" s="120">
        <v>1451.8737000000001</v>
      </c>
      <c r="E297" s="118">
        <v>516.97</v>
      </c>
      <c r="F297" s="118">
        <v>427.57679999999999</v>
      </c>
      <c r="G297" s="118">
        <v>22.348299999999998</v>
      </c>
      <c r="H297" s="118">
        <v>264</v>
      </c>
      <c r="I297" s="118">
        <v>186.27539999999999</v>
      </c>
      <c r="J297" s="118">
        <v>58.293500000000002</v>
      </c>
      <c r="K297" s="118">
        <v>7</v>
      </c>
      <c r="L297" s="118">
        <v>30.053799999999999</v>
      </c>
      <c r="M297" s="118"/>
      <c r="N297" s="118">
        <v>0</v>
      </c>
      <c r="O297" s="118">
        <v>0</v>
      </c>
      <c r="P297" s="120">
        <v>1532.5155</v>
      </c>
    </row>
    <row r="298" spans="1:16" x14ac:dyDescent="0.25">
      <c r="A298" s="118" t="s">
        <v>268</v>
      </c>
      <c r="B298" s="118">
        <v>168.35589999999999</v>
      </c>
      <c r="C298" s="118"/>
      <c r="D298" s="118">
        <v>168.35589999999999</v>
      </c>
      <c r="E298" s="118">
        <v>84</v>
      </c>
      <c r="F298" s="118">
        <v>49.580800000000004</v>
      </c>
      <c r="G298" s="118">
        <v>8.6047999999999991</v>
      </c>
      <c r="H298" s="118">
        <v>34</v>
      </c>
      <c r="I298" s="118">
        <v>21.600100000000001</v>
      </c>
      <c r="J298" s="118">
        <v>9.3000000000000007</v>
      </c>
      <c r="K298" s="118"/>
      <c r="L298" s="118">
        <v>3.4849999999999999</v>
      </c>
      <c r="M298" s="118"/>
      <c r="N298" s="118">
        <v>0</v>
      </c>
      <c r="O298" s="118">
        <v>0</v>
      </c>
      <c r="P298" s="118">
        <v>186.26070000000001</v>
      </c>
    </row>
    <row r="299" spans="1:16" x14ac:dyDescent="0.25">
      <c r="A299" s="118" t="s">
        <v>269</v>
      </c>
      <c r="B299" s="118">
        <v>100.9949</v>
      </c>
      <c r="C299" s="118"/>
      <c r="D299" s="118">
        <v>100.9949</v>
      </c>
      <c r="E299" s="118">
        <v>49</v>
      </c>
      <c r="F299" s="118">
        <v>29.742999999999999</v>
      </c>
      <c r="G299" s="118">
        <v>4.8143000000000002</v>
      </c>
      <c r="H299" s="118">
        <v>26</v>
      </c>
      <c r="I299" s="118">
        <v>12.957599999999999</v>
      </c>
      <c r="J299" s="118">
        <v>9.7818000000000005</v>
      </c>
      <c r="K299" s="118"/>
      <c r="L299" s="118">
        <v>2.0905999999999998</v>
      </c>
      <c r="M299" s="118"/>
      <c r="N299" s="118">
        <v>0</v>
      </c>
      <c r="O299" s="118">
        <v>0</v>
      </c>
      <c r="P299" s="118">
        <v>115.59099999999999</v>
      </c>
    </row>
    <row r="300" spans="1:16" x14ac:dyDescent="0.25">
      <c r="A300" s="118" t="s">
        <v>270</v>
      </c>
      <c r="B300" s="118">
        <v>210.29259999999999</v>
      </c>
      <c r="C300" s="118">
        <v>5.6120999999999999</v>
      </c>
      <c r="D300" s="118">
        <v>215.90469999999999</v>
      </c>
      <c r="E300" s="118">
        <v>55</v>
      </c>
      <c r="F300" s="118">
        <v>63.5839</v>
      </c>
      <c r="G300" s="118"/>
      <c r="H300" s="118">
        <v>31</v>
      </c>
      <c r="I300" s="118">
        <v>27.700600000000001</v>
      </c>
      <c r="J300" s="118">
        <v>2.4746000000000001</v>
      </c>
      <c r="K300" s="118"/>
      <c r="L300" s="118">
        <v>4.4691999999999998</v>
      </c>
      <c r="M300" s="118"/>
      <c r="N300" s="118">
        <v>0</v>
      </c>
      <c r="O300" s="118">
        <v>0</v>
      </c>
      <c r="P300" s="118">
        <v>218.3793</v>
      </c>
    </row>
    <row r="301" spans="1:16" x14ac:dyDescent="0.25">
      <c r="A301" s="118" t="s">
        <v>271</v>
      </c>
      <c r="B301" s="118">
        <v>580.97659999999996</v>
      </c>
      <c r="C301" s="118">
        <v>30.4452</v>
      </c>
      <c r="D301" s="118">
        <v>611.42179999999996</v>
      </c>
      <c r="E301" s="118">
        <v>182.63</v>
      </c>
      <c r="F301" s="118">
        <v>180.06370000000001</v>
      </c>
      <c r="G301" s="118">
        <v>0.64159999999999995</v>
      </c>
      <c r="H301" s="118">
        <v>84</v>
      </c>
      <c r="I301" s="118">
        <v>78.445400000000006</v>
      </c>
      <c r="J301" s="118">
        <v>4.1658999999999997</v>
      </c>
      <c r="K301" s="118">
        <v>4</v>
      </c>
      <c r="L301" s="118">
        <v>12.6564</v>
      </c>
      <c r="M301" s="118"/>
      <c r="N301" s="118">
        <v>0</v>
      </c>
      <c r="O301" s="118">
        <v>0</v>
      </c>
      <c r="P301" s="118">
        <v>616.22929999999997</v>
      </c>
    </row>
    <row r="302" spans="1:16" x14ac:dyDescent="0.25">
      <c r="A302" s="118" t="s">
        <v>272</v>
      </c>
      <c r="B302" s="118">
        <v>772.54300000000001</v>
      </c>
      <c r="C302" s="118">
        <v>6.5587</v>
      </c>
      <c r="D302" s="118">
        <v>779.10170000000005</v>
      </c>
      <c r="E302" s="118">
        <v>290</v>
      </c>
      <c r="F302" s="118">
        <v>229.44550000000001</v>
      </c>
      <c r="G302" s="118">
        <v>15.1386</v>
      </c>
      <c r="H302" s="118">
        <v>105</v>
      </c>
      <c r="I302" s="118">
        <v>99.958699999999993</v>
      </c>
      <c r="J302" s="118">
        <v>3.7808999999999999</v>
      </c>
      <c r="K302" s="118">
        <v>10</v>
      </c>
      <c r="L302" s="118">
        <v>16.127400000000002</v>
      </c>
      <c r="M302" s="118"/>
      <c r="N302" s="118">
        <v>0</v>
      </c>
      <c r="O302" s="118">
        <v>0</v>
      </c>
      <c r="P302" s="118">
        <v>798.02120000000002</v>
      </c>
    </row>
    <row r="303" spans="1:16" x14ac:dyDescent="0.25">
      <c r="A303" s="118" t="s">
        <v>273</v>
      </c>
      <c r="B303" s="118">
        <v>165.2226</v>
      </c>
      <c r="C303" s="118"/>
      <c r="D303" s="118">
        <v>165.2226</v>
      </c>
      <c r="E303" s="118">
        <v>108</v>
      </c>
      <c r="F303" s="118">
        <v>48.658099999999997</v>
      </c>
      <c r="G303" s="118">
        <v>14.8355</v>
      </c>
      <c r="H303" s="118">
        <v>30</v>
      </c>
      <c r="I303" s="118">
        <v>21.1981</v>
      </c>
      <c r="J303" s="118">
        <v>6.6014999999999997</v>
      </c>
      <c r="K303" s="118"/>
      <c r="L303" s="118">
        <v>3.4201000000000001</v>
      </c>
      <c r="M303" s="118"/>
      <c r="N303" s="118">
        <v>0</v>
      </c>
      <c r="O303" s="118">
        <v>0</v>
      </c>
      <c r="P303" s="118">
        <v>186.65960000000001</v>
      </c>
    </row>
    <row r="304" spans="1:16" x14ac:dyDescent="0.25">
      <c r="A304" s="118" t="s">
        <v>536</v>
      </c>
      <c r="B304" s="118">
        <v>61.428800000000003</v>
      </c>
      <c r="C304" s="118"/>
      <c r="D304" s="118">
        <v>43.1633</v>
      </c>
      <c r="E304" s="118">
        <v>18</v>
      </c>
      <c r="F304" s="118">
        <v>18.090800000000002</v>
      </c>
      <c r="G304" s="118"/>
      <c r="H304" s="118">
        <v>4</v>
      </c>
      <c r="I304" s="118">
        <v>5.5378999999999996</v>
      </c>
      <c r="J304" s="118"/>
      <c r="K304" s="118"/>
      <c r="L304" s="118">
        <v>0.89349999999999996</v>
      </c>
      <c r="M304" s="118"/>
      <c r="N304" s="118">
        <v>0</v>
      </c>
      <c r="O304" s="118">
        <v>0</v>
      </c>
      <c r="P304" s="118">
        <v>61.428800000000003</v>
      </c>
    </row>
    <row r="305" spans="1:16" x14ac:dyDescent="0.25">
      <c r="A305" s="118" t="s">
        <v>274</v>
      </c>
      <c r="B305" s="120">
        <v>1610.751</v>
      </c>
      <c r="C305" s="118">
        <v>62.5456</v>
      </c>
      <c r="D305" s="120">
        <v>1673.2965999999999</v>
      </c>
      <c r="E305" s="118">
        <v>741.2</v>
      </c>
      <c r="F305" s="118">
        <v>492.78579999999999</v>
      </c>
      <c r="G305" s="118">
        <v>62.103499999999997</v>
      </c>
      <c r="H305" s="118">
        <v>246</v>
      </c>
      <c r="I305" s="118">
        <v>214.684</v>
      </c>
      <c r="J305" s="118">
        <v>23.486999999999998</v>
      </c>
      <c r="K305" s="118">
        <v>14</v>
      </c>
      <c r="L305" s="118">
        <v>34.6372</v>
      </c>
      <c r="M305" s="118"/>
      <c r="N305" s="118">
        <v>3.5453999999999999</v>
      </c>
      <c r="O305" s="118">
        <v>0</v>
      </c>
      <c r="P305" s="120">
        <v>1762.4324999999999</v>
      </c>
    </row>
    <row r="306" spans="1:16" x14ac:dyDescent="0.25">
      <c r="A306" s="118" t="s">
        <v>275</v>
      </c>
      <c r="B306" s="120">
        <v>3157.8481000000002</v>
      </c>
      <c r="C306" s="118">
        <v>200.19130000000001</v>
      </c>
      <c r="D306" s="120">
        <v>3358.0394000000001</v>
      </c>
      <c r="E306" s="120">
        <v>2238.54</v>
      </c>
      <c r="F306" s="118">
        <v>988.94259999999997</v>
      </c>
      <c r="G306" s="118">
        <v>312.39929999999998</v>
      </c>
      <c r="H306" s="118">
        <v>581</v>
      </c>
      <c r="I306" s="118">
        <v>430.8365</v>
      </c>
      <c r="J306" s="118">
        <v>112.62269999999999</v>
      </c>
      <c r="K306" s="118">
        <v>721</v>
      </c>
      <c r="L306" s="118">
        <v>69.511399999999995</v>
      </c>
      <c r="M306" s="118">
        <v>390.89319999999998</v>
      </c>
      <c r="N306" s="118">
        <v>0</v>
      </c>
      <c r="O306" s="118">
        <v>0</v>
      </c>
      <c r="P306" s="120">
        <v>4173.9546</v>
      </c>
    </row>
    <row r="307" spans="1:16" x14ac:dyDescent="0.25">
      <c r="A307" s="118" t="s">
        <v>276</v>
      </c>
      <c r="B307" s="118">
        <v>189.49039999999999</v>
      </c>
      <c r="C307" s="118"/>
      <c r="D307" s="118">
        <v>189.49039999999999</v>
      </c>
      <c r="E307" s="118">
        <v>89</v>
      </c>
      <c r="F307" s="118">
        <v>55.804900000000004</v>
      </c>
      <c r="G307" s="118">
        <v>8.2988</v>
      </c>
      <c r="H307" s="118">
        <v>25</v>
      </c>
      <c r="I307" s="118">
        <v>24.311599999999999</v>
      </c>
      <c r="J307" s="118">
        <v>0.51629999999999998</v>
      </c>
      <c r="K307" s="118"/>
      <c r="L307" s="118">
        <v>3.9224999999999999</v>
      </c>
      <c r="M307" s="118"/>
      <c r="N307" s="118">
        <v>0</v>
      </c>
      <c r="O307" s="118">
        <v>0</v>
      </c>
      <c r="P307" s="118">
        <v>198.30549999999999</v>
      </c>
    </row>
    <row r="308" spans="1:16" x14ac:dyDescent="0.25">
      <c r="A308" s="118" t="s">
        <v>277</v>
      </c>
      <c r="B308" s="118">
        <v>171.4109</v>
      </c>
      <c r="C308" s="118"/>
      <c r="D308" s="118">
        <v>171.4109</v>
      </c>
      <c r="E308" s="118">
        <v>77</v>
      </c>
      <c r="F308" s="118">
        <v>50.480499999999999</v>
      </c>
      <c r="G308" s="118">
        <v>6.6299000000000001</v>
      </c>
      <c r="H308" s="118">
        <v>37</v>
      </c>
      <c r="I308" s="118">
        <v>21.992000000000001</v>
      </c>
      <c r="J308" s="118">
        <v>11.256</v>
      </c>
      <c r="K308" s="118"/>
      <c r="L308" s="118">
        <v>3.5482</v>
      </c>
      <c r="M308" s="118"/>
      <c r="N308" s="118">
        <v>2.6214</v>
      </c>
      <c r="O308" s="118">
        <v>0</v>
      </c>
      <c r="P308" s="118">
        <v>191.91820000000001</v>
      </c>
    </row>
    <row r="309" spans="1:16" x14ac:dyDescent="0.25">
      <c r="A309" s="118" t="s">
        <v>278</v>
      </c>
      <c r="B309" s="118">
        <v>292.03919999999999</v>
      </c>
      <c r="C309" s="118"/>
      <c r="D309" s="118">
        <v>292.03919999999999</v>
      </c>
      <c r="E309" s="118">
        <v>97</v>
      </c>
      <c r="F309" s="118">
        <v>86.005499999999998</v>
      </c>
      <c r="G309" s="118">
        <v>2.7486000000000002</v>
      </c>
      <c r="H309" s="118">
        <v>46</v>
      </c>
      <c r="I309" s="118">
        <v>37.468600000000002</v>
      </c>
      <c r="J309" s="118">
        <v>6.3985000000000003</v>
      </c>
      <c r="K309" s="118"/>
      <c r="L309" s="118">
        <v>6.0452000000000004</v>
      </c>
      <c r="M309" s="118"/>
      <c r="N309" s="118">
        <v>0</v>
      </c>
      <c r="O309" s="118">
        <v>0</v>
      </c>
      <c r="P309" s="118">
        <v>301.18630000000002</v>
      </c>
    </row>
    <row r="310" spans="1:16" x14ac:dyDescent="0.25">
      <c r="A310" s="118" t="s">
        <v>279</v>
      </c>
      <c r="B310" s="120">
        <v>1099.4148</v>
      </c>
      <c r="C310" s="118">
        <v>52.953400000000002</v>
      </c>
      <c r="D310" s="120">
        <v>1152.3681999999999</v>
      </c>
      <c r="E310" s="118">
        <v>249.72</v>
      </c>
      <c r="F310" s="118">
        <v>339.37240000000003</v>
      </c>
      <c r="G310" s="118"/>
      <c r="H310" s="118">
        <v>108</v>
      </c>
      <c r="I310" s="118">
        <v>147.84880000000001</v>
      </c>
      <c r="J310" s="118"/>
      <c r="K310" s="118">
        <v>5</v>
      </c>
      <c r="L310" s="118">
        <v>23.853999999999999</v>
      </c>
      <c r="M310" s="118"/>
      <c r="N310" s="118">
        <v>0</v>
      </c>
      <c r="O310" s="118">
        <v>0</v>
      </c>
      <c r="P310" s="120">
        <v>1152.3681999999999</v>
      </c>
    </row>
    <row r="311" spans="1:16" x14ac:dyDescent="0.25">
      <c r="A311" s="118" t="s">
        <v>537</v>
      </c>
      <c r="B311" s="118">
        <v>70.628</v>
      </c>
      <c r="C311" s="118"/>
      <c r="D311" s="118">
        <v>44.469299999999997</v>
      </c>
      <c r="E311" s="118">
        <v>56</v>
      </c>
      <c r="F311" s="118">
        <v>20.799900000000001</v>
      </c>
      <c r="G311" s="118">
        <v>8.8000000000000007</v>
      </c>
      <c r="H311" s="118">
        <v>14</v>
      </c>
      <c r="I311" s="118">
        <v>5.7054</v>
      </c>
      <c r="J311" s="118">
        <v>6.2209000000000003</v>
      </c>
      <c r="K311" s="118"/>
      <c r="L311" s="118">
        <v>0.92049999999999998</v>
      </c>
      <c r="M311" s="118"/>
      <c r="N311" s="118">
        <v>0</v>
      </c>
      <c r="O311" s="118">
        <v>0</v>
      </c>
      <c r="P311" s="118">
        <v>85.648899999999998</v>
      </c>
    </row>
    <row r="312" spans="1:16" x14ac:dyDescent="0.25">
      <c r="A312" s="118" t="s">
        <v>280</v>
      </c>
      <c r="B312" s="118">
        <v>87.339500000000001</v>
      </c>
      <c r="C312" s="118"/>
      <c r="D312" s="118">
        <v>87.339500000000001</v>
      </c>
      <c r="E312" s="118">
        <v>76.5</v>
      </c>
      <c r="F312" s="118">
        <v>25.721499999999999</v>
      </c>
      <c r="G312" s="118">
        <v>12.694599999999999</v>
      </c>
      <c r="H312" s="118">
        <v>15</v>
      </c>
      <c r="I312" s="118">
        <v>11.2057</v>
      </c>
      <c r="J312" s="118">
        <v>2.8458000000000001</v>
      </c>
      <c r="K312" s="118"/>
      <c r="L312" s="118">
        <v>1.8079000000000001</v>
      </c>
      <c r="M312" s="118"/>
      <c r="N312" s="118">
        <v>0</v>
      </c>
      <c r="O312" s="118">
        <v>0</v>
      </c>
      <c r="P312" s="118">
        <v>102.87990000000001</v>
      </c>
    </row>
    <row r="313" spans="1:16" x14ac:dyDescent="0.25">
      <c r="A313" s="118" t="s">
        <v>281</v>
      </c>
      <c r="B313" s="118">
        <v>100.1268</v>
      </c>
      <c r="C313" s="118"/>
      <c r="D313" s="118">
        <v>100.1268</v>
      </c>
      <c r="E313" s="118">
        <v>68.28</v>
      </c>
      <c r="F313" s="118">
        <v>29.487300000000001</v>
      </c>
      <c r="G313" s="118">
        <v>9.6981999999999999</v>
      </c>
      <c r="H313" s="118">
        <v>13</v>
      </c>
      <c r="I313" s="118">
        <v>12.846299999999999</v>
      </c>
      <c r="J313" s="118">
        <v>0.1153</v>
      </c>
      <c r="K313" s="118"/>
      <c r="L313" s="118">
        <v>2.0726</v>
      </c>
      <c r="M313" s="118"/>
      <c r="N313" s="118">
        <v>0</v>
      </c>
      <c r="O313" s="118">
        <v>0</v>
      </c>
      <c r="P313" s="118">
        <v>109.94029999999999</v>
      </c>
    </row>
    <row r="314" spans="1:16" x14ac:dyDescent="0.25">
      <c r="A314" s="118" t="s">
        <v>282</v>
      </c>
      <c r="B314" s="120">
        <v>1719.2904000000001</v>
      </c>
      <c r="C314" s="118">
        <v>51.7181</v>
      </c>
      <c r="D314" s="120">
        <v>1771.0084999999999</v>
      </c>
      <c r="E314" s="118">
        <v>889.73</v>
      </c>
      <c r="F314" s="118">
        <v>521.56200000000001</v>
      </c>
      <c r="G314" s="118">
        <v>92.042000000000002</v>
      </c>
      <c r="H314" s="118">
        <v>271</v>
      </c>
      <c r="I314" s="118">
        <v>227.22040000000001</v>
      </c>
      <c r="J314" s="118">
        <v>32.834699999999998</v>
      </c>
      <c r="K314" s="118">
        <v>18</v>
      </c>
      <c r="L314" s="118">
        <v>36.6599</v>
      </c>
      <c r="M314" s="118"/>
      <c r="N314" s="118">
        <v>0</v>
      </c>
      <c r="O314" s="118">
        <v>0</v>
      </c>
      <c r="P314" s="120">
        <v>1895.8851999999999</v>
      </c>
    </row>
    <row r="315" spans="1:16" x14ac:dyDescent="0.25">
      <c r="A315" s="118" t="s">
        <v>283</v>
      </c>
      <c r="B315" s="118">
        <v>428.47919999999999</v>
      </c>
      <c r="C315" s="118">
        <v>22.043399999999998</v>
      </c>
      <c r="D315" s="118">
        <v>450.52260000000001</v>
      </c>
      <c r="E315" s="118">
        <v>120</v>
      </c>
      <c r="F315" s="118">
        <v>132.6789</v>
      </c>
      <c r="G315" s="118"/>
      <c r="H315" s="118">
        <v>35</v>
      </c>
      <c r="I315" s="118">
        <v>57.802</v>
      </c>
      <c r="J315" s="118"/>
      <c r="K315" s="118"/>
      <c r="L315" s="118">
        <v>9.3257999999999992</v>
      </c>
      <c r="M315" s="118"/>
      <c r="N315" s="118">
        <v>1.4944999999999999</v>
      </c>
      <c r="O315" s="118">
        <v>0</v>
      </c>
      <c r="P315" s="118">
        <v>452.01710000000003</v>
      </c>
    </row>
    <row r="316" spans="1:16" x14ac:dyDescent="0.25">
      <c r="A316" s="118" t="s">
        <v>284</v>
      </c>
      <c r="B316" s="118">
        <v>641.9239</v>
      </c>
      <c r="C316" s="118">
        <v>11.092000000000001</v>
      </c>
      <c r="D316" s="118">
        <v>653.01589999999999</v>
      </c>
      <c r="E316" s="118">
        <v>392.78</v>
      </c>
      <c r="F316" s="118">
        <v>192.31319999999999</v>
      </c>
      <c r="G316" s="118">
        <v>50.116700000000002</v>
      </c>
      <c r="H316" s="118">
        <v>100</v>
      </c>
      <c r="I316" s="118">
        <v>83.781899999999993</v>
      </c>
      <c r="J316" s="118">
        <v>12.163500000000001</v>
      </c>
      <c r="K316" s="118"/>
      <c r="L316" s="118">
        <v>13.5174</v>
      </c>
      <c r="M316" s="118"/>
      <c r="N316" s="118">
        <v>0</v>
      </c>
      <c r="O316" s="118">
        <v>0</v>
      </c>
      <c r="P316" s="118">
        <v>715.29610000000002</v>
      </c>
    </row>
    <row r="317" spans="1:16" x14ac:dyDescent="0.25">
      <c r="A317" s="118" t="s">
        <v>285</v>
      </c>
      <c r="B317" s="118">
        <v>190.226</v>
      </c>
      <c r="C317" s="118">
        <v>4.02E-2</v>
      </c>
      <c r="D317" s="118">
        <v>190.2662</v>
      </c>
      <c r="E317" s="118">
        <v>61</v>
      </c>
      <c r="F317" s="118">
        <v>56.0334</v>
      </c>
      <c r="G317" s="118">
        <v>1.2417</v>
      </c>
      <c r="H317" s="118">
        <v>21</v>
      </c>
      <c r="I317" s="118">
        <v>24.411200000000001</v>
      </c>
      <c r="J317" s="118"/>
      <c r="K317" s="118"/>
      <c r="L317" s="118">
        <v>3.9384999999999999</v>
      </c>
      <c r="M317" s="118"/>
      <c r="N317" s="118">
        <v>0</v>
      </c>
      <c r="O317" s="118">
        <v>0</v>
      </c>
      <c r="P317" s="118">
        <v>191.50790000000001</v>
      </c>
    </row>
    <row r="318" spans="1:16" x14ac:dyDescent="0.25">
      <c r="A318" s="118" t="s">
        <v>286</v>
      </c>
      <c r="B318" s="120">
        <v>1069.1693</v>
      </c>
      <c r="C318" s="118">
        <v>25.602599999999999</v>
      </c>
      <c r="D318" s="120">
        <v>1094.7719</v>
      </c>
      <c r="E318" s="118">
        <v>320.01</v>
      </c>
      <c r="F318" s="118">
        <v>322.41030000000001</v>
      </c>
      <c r="G318" s="118"/>
      <c r="H318" s="118">
        <v>170</v>
      </c>
      <c r="I318" s="118">
        <v>140.45920000000001</v>
      </c>
      <c r="J318" s="118">
        <v>22.1556</v>
      </c>
      <c r="K318" s="118"/>
      <c r="L318" s="118">
        <v>22.661799999999999</v>
      </c>
      <c r="M318" s="118"/>
      <c r="N318" s="118">
        <v>0</v>
      </c>
      <c r="O318" s="118">
        <v>0</v>
      </c>
      <c r="P318" s="120">
        <v>1116.9275</v>
      </c>
    </row>
    <row r="319" spans="1:16" x14ac:dyDescent="0.25">
      <c r="A319" s="118" t="s">
        <v>287</v>
      </c>
      <c r="B319" s="120">
        <v>3000.3526000000002</v>
      </c>
      <c r="C319" s="118">
        <v>33.782800000000002</v>
      </c>
      <c r="D319" s="120">
        <v>3034.1354000000001</v>
      </c>
      <c r="E319" s="120">
        <v>1666.86</v>
      </c>
      <c r="F319" s="118">
        <v>893.55290000000002</v>
      </c>
      <c r="G319" s="118">
        <v>193.32679999999999</v>
      </c>
      <c r="H319" s="118">
        <v>518</v>
      </c>
      <c r="I319" s="118">
        <v>389.27960000000002</v>
      </c>
      <c r="J319" s="118">
        <v>96.540300000000002</v>
      </c>
      <c r="K319" s="118">
        <v>4</v>
      </c>
      <c r="L319" s="118">
        <v>62.806600000000003</v>
      </c>
      <c r="M319" s="118"/>
      <c r="N319" s="118">
        <v>9.1014999999999997</v>
      </c>
      <c r="O319" s="118">
        <v>0</v>
      </c>
      <c r="P319" s="120">
        <v>3333.1039999999998</v>
      </c>
    </row>
    <row r="320" spans="1:16" x14ac:dyDescent="0.25">
      <c r="A320" s="118" t="s">
        <v>288</v>
      </c>
      <c r="B320" s="118">
        <v>137.4016</v>
      </c>
      <c r="C320" s="118">
        <v>1.5862000000000001</v>
      </c>
      <c r="D320" s="118">
        <v>138.98779999999999</v>
      </c>
      <c r="E320" s="118">
        <v>75</v>
      </c>
      <c r="F320" s="118">
        <v>40.931899999999999</v>
      </c>
      <c r="G320" s="118">
        <v>8.5169999999999995</v>
      </c>
      <c r="H320" s="118">
        <v>15</v>
      </c>
      <c r="I320" s="118">
        <v>17.832100000000001</v>
      </c>
      <c r="J320" s="118"/>
      <c r="K320" s="118"/>
      <c r="L320" s="118">
        <v>2.8769999999999998</v>
      </c>
      <c r="M320" s="118"/>
      <c r="N320" s="118">
        <v>2.4693000000000001</v>
      </c>
      <c r="O320" s="118">
        <v>0</v>
      </c>
      <c r="P320" s="118">
        <v>149.97409999999999</v>
      </c>
    </row>
    <row r="321" spans="1:16" x14ac:dyDescent="0.25">
      <c r="A321" s="118" t="s">
        <v>289</v>
      </c>
      <c r="B321" s="118">
        <v>290.28800000000001</v>
      </c>
      <c r="C321" s="118"/>
      <c r="D321" s="118">
        <v>290.28800000000001</v>
      </c>
      <c r="E321" s="118">
        <v>103.16</v>
      </c>
      <c r="F321" s="118">
        <v>85.489800000000002</v>
      </c>
      <c r="G321" s="118">
        <v>4.4175000000000004</v>
      </c>
      <c r="H321" s="118">
        <v>43</v>
      </c>
      <c r="I321" s="118">
        <v>37.244</v>
      </c>
      <c r="J321" s="118">
        <v>4.3170000000000002</v>
      </c>
      <c r="K321" s="118"/>
      <c r="L321" s="118">
        <v>6.0090000000000003</v>
      </c>
      <c r="M321" s="118"/>
      <c r="N321" s="118">
        <v>0</v>
      </c>
      <c r="O321" s="118">
        <v>0</v>
      </c>
      <c r="P321" s="118">
        <v>299.02249999999998</v>
      </c>
    </row>
    <row r="322" spans="1:16" x14ac:dyDescent="0.25">
      <c r="A322" s="118" t="s">
        <v>290</v>
      </c>
      <c r="B322" s="120">
        <v>1717.8580999999999</v>
      </c>
      <c r="C322" s="118">
        <v>71.230400000000003</v>
      </c>
      <c r="D322" s="120">
        <v>1789.0885000000001</v>
      </c>
      <c r="E322" s="118">
        <v>863</v>
      </c>
      <c r="F322" s="118">
        <v>526.88660000000004</v>
      </c>
      <c r="G322" s="118">
        <v>84.028400000000005</v>
      </c>
      <c r="H322" s="118">
        <v>185</v>
      </c>
      <c r="I322" s="118">
        <v>229.5401</v>
      </c>
      <c r="J322" s="118"/>
      <c r="K322" s="118"/>
      <c r="L322" s="118">
        <v>37.034100000000002</v>
      </c>
      <c r="M322" s="118"/>
      <c r="N322" s="118">
        <v>28.841200000000001</v>
      </c>
      <c r="O322" s="118">
        <v>0</v>
      </c>
      <c r="P322" s="120">
        <v>1901.9581000000001</v>
      </c>
    </row>
    <row r="323" spans="1:16" x14ac:dyDescent="0.25">
      <c r="A323" s="118" t="s">
        <v>291</v>
      </c>
      <c r="B323" s="118">
        <v>184.75899999999999</v>
      </c>
      <c r="C323" s="118"/>
      <c r="D323" s="118">
        <v>184.75899999999999</v>
      </c>
      <c r="E323" s="118">
        <v>90</v>
      </c>
      <c r="F323" s="118">
        <v>54.411499999999997</v>
      </c>
      <c r="G323" s="118">
        <v>8.8971</v>
      </c>
      <c r="H323" s="118">
        <v>27</v>
      </c>
      <c r="I323" s="118">
        <v>23.704599999999999</v>
      </c>
      <c r="J323" s="118">
        <v>2.4716</v>
      </c>
      <c r="K323" s="118"/>
      <c r="L323" s="118">
        <v>3.8245</v>
      </c>
      <c r="M323" s="118"/>
      <c r="N323" s="118">
        <v>0</v>
      </c>
      <c r="O323" s="118">
        <v>0</v>
      </c>
      <c r="P323" s="118">
        <v>196.1277</v>
      </c>
    </row>
    <row r="324" spans="1:16" x14ac:dyDescent="0.25">
      <c r="A324" s="118" t="s">
        <v>292</v>
      </c>
      <c r="B324" s="118">
        <v>241.72909999999999</v>
      </c>
      <c r="C324" s="118"/>
      <c r="D324" s="118">
        <v>241.72909999999999</v>
      </c>
      <c r="E324" s="118">
        <v>29</v>
      </c>
      <c r="F324" s="118">
        <v>71.1892</v>
      </c>
      <c r="G324" s="118"/>
      <c r="H324" s="118">
        <v>18</v>
      </c>
      <c r="I324" s="118">
        <v>31.0138</v>
      </c>
      <c r="J324" s="118"/>
      <c r="K324" s="118"/>
      <c r="L324" s="118">
        <v>5.0038</v>
      </c>
      <c r="M324" s="118"/>
      <c r="N324" s="118">
        <v>0</v>
      </c>
      <c r="O324" s="118">
        <v>0</v>
      </c>
      <c r="P324" s="118">
        <v>241.72909999999999</v>
      </c>
    </row>
    <row r="325" spans="1:16" x14ac:dyDescent="0.25">
      <c r="A325" s="118" t="s">
        <v>293</v>
      </c>
      <c r="B325" s="120">
        <v>1780.8873000000001</v>
      </c>
      <c r="C325" s="118">
        <v>16.574000000000002</v>
      </c>
      <c r="D325" s="120">
        <v>1797.4612999999999</v>
      </c>
      <c r="E325" s="118">
        <v>816.91</v>
      </c>
      <c r="F325" s="118">
        <v>529.35239999999999</v>
      </c>
      <c r="G325" s="118">
        <v>71.889399999999995</v>
      </c>
      <c r="H325" s="118">
        <v>244</v>
      </c>
      <c r="I325" s="118">
        <v>230.61429999999999</v>
      </c>
      <c r="J325" s="118">
        <v>10.039300000000001</v>
      </c>
      <c r="K325" s="118">
        <v>24</v>
      </c>
      <c r="L325" s="118">
        <v>37.2074</v>
      </c>
      <c r="M325" s="118"/>
      <c r="N325" s="118">
        <v>0</v>
      </c>
      <c r="O325" s="118">
        <v>0</v>
      </c>
      <c r="P325" s="120">
        <v>1879.39</v>
      </c>
    </row>
    <row r="326" spans="1:16" x14ac:dyDescent="0.25">
      <c r="A326" s="118" t="s">
        <v>294</v>
      </c>
      <c r="B326" s="118">
        <v>634.22940000000006</v>
      </c>
      <c r="C326" s="118">
        <v>46.887300000000003</v>
      </c>
      <c r="D326" s="118">
        <v>681.11670000000004</v>
      </c>
      <c r="E326" s="118">
        <v>193</v>
      </c>
      <c r="F326" s="118">
        <v>200.5889</v>
      </c>
      <c r="G326" s="118"/>
      <c r="H326" s="118">
        <v>82</v>
      </c>
      <c r="I326" s="118">
        <v>87.387299999999996</v>
      </c>
      <c r="J326" s="118"/>
      <c r="K326" s="118"/>
      <c r="L326" s="118">
        <v>14.0991</v>
      </c>
      <c r="M326" s="118"/>
      <c r="N326" s="118">
        <v>0</v>
      </c>
      <c r="O326" s="118">
        <v>0</v>
      </c>
      <c r="P326" s="118">
        <v>681.11670000000004</v>
      </c>
    </row>
    <row r="327" spans="1:16" x14ac:dyDescent="0.25">
      <c r="A327" s="118" t="s">
        <v>295</v>
      </c>
      <c r="B327" s="118">
        <v>926.26189999999997</v>
      </c>
      <c r="C327" s="118">
        <v>11.875</v>
      </c>
      <c r="D327" s="118">
        <v>938.13689999999997</v>
      </c>
      <c r="E327" s="118">
        <v>653.03</v>
      </c>
      <c r="F327" s="118">
        <v>276.28129999999999</v>
      </c>
      <c r="G327" s="118">
        <v>94.187200000000004</v>
      </c>
      <c r="H327" s="118">
        <v>134</v>
      </c>
      <c r="I327" s="118">
        <v>120.363</v>
      </c>
      <c r="J327" s="118">
        <v>10.2278</v>
      </c>
      <c r="K327" s="118">
        <v>2</v>
      </c>
      <c r="L327" s="118">
        <v>19.4194</v>
      </c>
      <c r="M327" s="118"/>
      <c r="N327" s="118">
        <v>0</v>
      </c>
      <c r="O327" s="118">
        <v>0</v>
      </c>
      <c r="P327" s="120">
        <v>1042.5518999999999</v>
      </c>
    </row>
    <row r="328" spans="1:16" x14ac:dyDescent="0.25">
      <c r="A328" s="118" t="s">
        <v>296</v>
      </c>
      <c r="B328" s="118">
        <v>679.79970000000003</v>
      </c>
      <c r="C328" s="118">
        <v>14.576599999999999</v>
      </c>
      <c r="D328" s="118">
        <v>694.37630000000001</v>
      </c>
      <c r="E328" s="118">
        <v>698.15</v>
      </c>
      <c r="F328" s="118">
        <v>204.49379999999999</v>
      </c>
      <c r="G328" s="118">
        <v>123.414</v>
      </c>
      <c r="H328" s="118">
        <v>71</v>
      </c>
      <c r="I328" s="118">
        <v>89.088499999999996</v>
      </c>
      <c r="J328" s="118"/>
      <c r="K328" s="118">
        <v>3</v>
      </c>
      <c r="L328" s="118">
        <v>14.3736</v>
      </c>
      <c r="M328" s="118"/>
      <c r="N328" s="118">
        <v>0</v>
      </c>
      <c r="O328" s="118">
        <v>0</v>
      </c>
      <c r="P328" s="118">
        <v>817.7903</v>
      </c>
    </row>
    <row r="329" spans="1:16" x14ac:dyDescent="0.25">
      <c r="A329" s="118" t="s">
        <v>297</v>
      </c>
      <c r="B329" s="120">
        <v>1212.0296000000001</v>
      </c>
      <c r="C329" s="118">
        <v>3.6515</v>
      </c>
      <c r="D329" s="120">
        <v>1215.6811</v>
      </c>
      <c r="E329" s="118">
        <v>356</v>
      </c>
      <c r="F329" s="118">
        <v>358.0181</v>
      </c>
      <c r="G329" s="118"/>
      <c r="H329" s="118">
        <v>116</v>
      </c>
      <c r="I329" s="118">
        <v>155.97190000000001</v>
      </c>
      <c r="J329" s="118"/>
      <c r="K329" s="118">
        <v>99</v>
      </c>
      <c r="L329" s="118">
        <v>25.1646</v>
      </c>
      <c r="M329" s="118">
        <v>44.301200000000001</v>
      </c>
      <c r="N329" s="118">
        <v>2.8273999999999999</v>
      </c>
      <c r="O329" s="118">
        <v>0</v>
      </c>
      <c r="P329" s="120">
        <v>1262.8097</v>
      </c>
    </row>
    <row r="330" spans="1:16" x14ac:dyDescent="0.25">
      <c r="A330" s="118" t="s">
        <v>538</v>
      </c>
      <c r="B330" s="118">
        <v>89.863200000000006</v>
      </c>
      <c r="C330" s="118"/>
      <c r="D330" s="118">
        <v>69.696200000000005</v>
      </c>
      <c r="E330" s="118">
        <v>32</v>
      </c>
      <c r="F330" s="118">
        <v>26.464700000000001</v>
      </c>
      <c r="G330" s="118">
        <v>1.3837999999999999</v>
      </c>
      <c r="H330" s="118">
        <v>8</v>
      </c>
      <c r="I330" s="118">
        <v>8.9420000000000002</v>
      </c>
      <c r="J330" s="118"/>
      <c r="K330" s="118"/>
      <c r="L330" s="118">
        <v>1.4427000000000001</v>
      </c>
      <c r="M330" s="118"/>
      <c r="N330" s="118">
        <v>0</v>
      </c>
      <c r="O330" s="118">
        <v>0</v>
      </c>
      <c r="P330" s="118">
        <v>91.247</v>
      </c>
    </row>
    <row r="331" spans="1:16" x14ac:dyDescent="0.25">
      <c r="A331" s="118" t="s">
        <v>539</v>
      </c>
      <c r="B331" s="118">
        <v>46.116100000000003</v>
      </c>
      <c r="C331" s="118"/>
      <c r="D331" s="118">
        <v>31.319800000000001</v>
      </c>
      <c r="E331" s="118">
        <v>38</v>
      </c>
      <c r="F331" s="118">
        <v>13.581200000000001</v>
      </c>
      <c r="G331" s="118">
        <v>6.1047000000000002</v>
      </c>
      <c r="H331" s="118">
        <v>1</v>
      </c>
      <c r="I331" s="118">
        <v>4.0183</v>
      </c>
      <c r="J331" s="118"/>
      <c r="K331" s="118"/>
      <c r="L331" s="118">
        <v>0.64829999999999999</v>
      </c>
      <c r="M331" s="118"/>
      <c r="N331" s="118">
        <v>0</v>
      </c>
      <c r="O331" s="118">
        <v>0</v>
      </c>
      <c r="P331" s="118">
        <v>52.220799999999997</v>
      </c>
    </row>
    <row r="332" spans="1:16" x14ac:dyDescent="0.25">
      <c r="A332" s="118" t="s">
        <v>298</v>
      </c>
      <c r="B332" s="118">
        <v>522.45950000000005</v>
      </c>
      <c r="C332" s="118">
        <v>25.432400000000001</v>
      </c>
      <c r="D332" s="118">
        <v>547.89189999999996</v>
      </c>
      <c r="E332" s="118">
        <v>183.04</v>
      </c>
      <c r="F332" s="118">
        <v>161.35419999999999</v>
      </c>
      <c r="G332" s="118">
        <v>5.4215</v>
      </c>
      <c r="H332" s="118">
        <v>92</v>
      </c>
      <c r="I332" s="118">
        <v>70.294499999999999</v>
      </c>
      <c r="J332" s="118">
        <v>16.2791</v>
      </c>
      <c r="K332" s="118">
        <v>7</v>
      </c>
      <c r="L332" s="118">
        <v>11.3414</v>
      </c>
      <c r="M332" s="118"/>
      <c r="N332" s="118">
        <v>0</v>
      </c>
      <c r="O332" s="118">
        <v>0</v>
      </c>
      <c r="P332" s="118">
        <v>569.59249999999997</v>
      </c>
    </row>
    <row r="333" spans="1:16" x14ac:dyDescent="0.25">
      <c r="A333" s="118" t="s">
        <v>299</v>
      </c>
      <c r="B333" s="118">
        <v>194.3409</v>
      </c>
      <c r="C333" s="118"/>
      <c r="D333" s="118">
        <v>194.3409</v>
      </c>
      <c r="E333" s="118">
        <v>62</v>
      </c>
      <c r="F333" s="118">
        <v>57.233400000000003</v>
      </c>
      <c r="G333" s="118">
        <v>1.1917</v>
      </c>
      <c r="H333" s="118">
        <v>28</v>
      </c>
      <c r="I333" s="118">
        <v>24.933900000000001</v>
      </c>
      <c r="J333" s="118">
        <v>2.2995000000000001</v>
      </c>
      <c r="K333" s="118"/>
      <c r="L333" s="118">
        <v>4.0228999999999999</v>
      </c>
      <c r="M333" s="118"/>
      <c r="N333" s="118">
        <v>0</v>
      </c>
      <c r="O333" s="118">
        <v>0</v>
      </c>
      <c r="P333" s="118">
        <v>197.8321</v>
      </c>
    </row>
    <row r="334" spans="1:16" x14ac:dyDescent="0.25">
      <c r="A334" s="118" t="s">
        <v>540</v>
      </c>
      <c r="B334" s="118">
        <v>67.881</v>
      </c>
      <c r="C334" s="118"/>
      <c r="D334" s="118">
        <v>47.799199999999999</v>
      </c>
      <c r="E334" s="118">
        <v>34</v>
      </c>
      <c r="F334" s="118">
        <v>19.991</v>
      </c>
      <c r="G334" s="118">
        <v>3.5023</v>
      </c>
      <c r="H334" s="118">
        <v>8</v>
      </c>
      <c r="I334" s="118">
        <v>6.1326000000000001</v>
      </c>
      <c r="J334" s="118">
        <v>1.4005000000000001</v>
      </c>
      <c r="K334" s="118"/>
      <c r="L334" s="118">
        <v>0.98939999999999995</v>
      </c>
      <c r="M334" s="118"/>
      <c r="N334" s="118">
        <v>0</v>
      </c>
      <c r="O334" s="118">
        <v>0</v>
      </c>
      <c r="P334" s="118">
        <v>72.783799999999999</v>
      </c>
    </row>
    <row r="335" spans="1:16" x14ac:dyDescent="0.25">
      <c r="A335" s="118" t="s">
        <v>541</v>
      </c>
      <c r="B335" s="118">
        <v>38.942700000000002</v>
      </c>
      <c r="C335" s="118"/>
      <c r="D335" s="118">
        <v>32.943800000000003</v>
      </c>
      <c r="E335" s="118">
        <v>14</v>
      </c>
      <c r="F335" s="118">
        <v>11.4686</v>
      </c>
      <c r="G335" s="118">
        <v>0.63280000000000003</v>
      </c>
      <c r="H335" s="118">
        <v>4</v>
      </c>
      <c r="I335" s="118">
        <v>4.2267000000000001</v>
      </c>
      <c r="J335" s="118"/>
      <c r="K335" s="118"/>
      <c r="L335" s="118">
        <v>0.68189999999999995</v>
      </c>
      <c r="M335" s="118"/>
      <c r="N335" s="118">
        <v>0</v>
      </c>
      <c r="O335" s="118">
        <v>0</v>
      </c>
      <c r="P335" s="118">
        <v>39.575499999999998</v>
      </c>
    </row>
    <row r="336" spans="1:16" x14ac:dyDescent="0.25">
      <c r="A336" s="118" t="s">
        <v>300</v>
      </c>
      <c r="B336" s="118">
        <v>646.31550000000004</v>
      </c>
      <c r="C336" s="118">
        <v>19.129899999999999</v>
      </c>
      <c r="D336" s="118">
        <v>665.44539999999995</v>
      </c>
      <c r="E336" s="118">
        <v>207.38</v>
      </c>
      <c r="F336" s="118">
        <v>195.97370000000001</v>
      </c>
      <c r="G336" s="118">
        <v>2.8515999999999999</v>
      </c>
      <c r="H336" s="118">
        <v>139</v>
      </c>
      <c r="I336" s="118">
        <v>85.376599999999996</v>
      </c>
      <c r="J336" s="118">
        <v>40.217500000000001</v>
      </c>
      <c r="K336" s="118">
        <v>5</v>
      </c>
      <c r="L336" s="118">
        <v>13.774699999999999</v>
      </c>
      <c r="M336" s="118"/>
      <c r="N336" s="118">
        <v>6.2878999999999996</v>
      </c>
      <c r="O336" s="118">
        <v>0</v>
      </c>
      <c r="P336" s="118">
        <v>714.80240000000003</v>
      </c>
    </row>
    <row r="337" spans="1:16" x14ac:dyDescent="0.25">
      <c r="A337" s="118" t="s">
        <v>542</v>
      </c>
      <c r="B337" s="118">
        <v>67.044200000000004</v>
      </c>
      <c r="C337" s="118"/>
      <c r="D337" s="118">
        <v>47.491</v>
      </c>
      <c r="E337" s="118">
        <v>51</v>
      </c>
      <c r="F337" s="118">
        <v>19.744499999999999</v>
      </c>
      <c r="G337" s="118">
        <v>7.8139000000000003</v>
      </c>
      <c r="H337" s="118">
        <v>7</v>
      </c>
      <c r="I337" s="118">
        <v>6.0930999999999997</v>
      </c>
      <c r="J337" s="118">
        <v>0.68020000000000003</v>
      </c>
      <c r="K337" s="118"/>
      <c r="L337" s="118">
        <v>0.98309999999999997</v>
      </c>
      <c r="M337" s="118"/>
      <c r="N337" s="118">
        <v>0</v>
      </c>
      <c r="O337" s="118">
        <v>0</v>
      </c>
      <c r="P337" s="118">
        <v>75.538300000000007</v>
      </c>
    </row>
    <row r="338" spans="1:16" x14ac:dyDescent="0.25">
      <c r="A338" s="118" t="s">
        <v>301</v>
      </c>
      <c r="B338" s="118">
        <v>159.16220000000001</v>
      </c>
      <c r="C338" s="118"/>
      <c r="D338" s="118">
        <v>159.16220000000001</v>
      </c>
      <c r="E338" s="118">
        <v>65</v>
      </c>
      <c r="F338" s="118">
        <v>46.8733</v>
      </c>
      <c r="G338" s="118">
        <v>4.5316999999999998</v>
      </c>
      <c r="H338" s="118">
        <v>29</v>
      </c>
      <c r="I338" s="118">
        <v>20.420500000000001</v>
      </c>
      <c r="J338" s="118">
        <v>6.4345999999999997</v>
      </c>
      <c r="K338" s="118"/>
      <c r="L338" s="118">
        <v>3.2947000000000002</v>
      </c>
      <c r="M338" s="118"/>
      <c r="N338" s="118">
        <v>0</v>
      </c>
      <c r="O338" s="118">
        <v>0</v>
      </c>
      <c r="P338" s="118">
        <v>170.1285</v>
      </c>
    </row>
    <row r="339" spans="1:16" x14ac:dyDescent="0.25">
      <c r="A339" s="118" t="s">
        <v>302</v>
      </c>
      <c r="B339" s="118">
        <v>364.88310000000001</v>
      </c>
      <c r="C339" s="118"/>
      <c r="D339" s="118">
        <v>364.88310000000001</v>
      </c>
      <c r="E339" s="118">
        <v>144.25</v>
      </c>
      <c r="F339" s="118">
        <v>107.4581</v>
      </c>
      <c r="G339" s="118">
        <v>9.1980000000000004</v>
      </c>
      <c r="H339" s="118">
        <v>63</v>
      </c>
      <c r="I339" s="118">
        <v>46.814500000000002</v>
      </c>
      <c r="J339" s="118">
        <v>12.139099999999999</v>
      </c>
      <c r="K339" s="118"/>
      <c r="L339" s="118">
        <v>7.5530999999999997</v>
      </c>
      <c r="M339" s="118"/>
      <c r="N339" s="118">
        <v>0</v>
      </c>
      <c r="O339" s="118">
        <v>0</v>
      </c>
      <c r="P339" s="118">
        <v>386.22019999999998</v>
      </c>
    </row>
    <row r="340" spans="1:16" x14ac:dyDescent="0.25">
      <c r="A340" s="118" t="s">
        <v>303</v>
      </c>
      <c r="B340" s="118">
        <v>286.69040000000001</v>
      </c>
      <c r="C340" s="118"/>
      <c r="D340" s="118">
        <v>286.69040000000001</v>
      </c>
      <c r="E340" s="118">
        <v>135.53</v>
      </c>
      <c r="F340" s="118">
        <v>84.430300000000003</v>
      </c>
      <c r="G340" s="118">
        <v>12.774900000000001</v>
      </c>
      <c r="H340" s="118">
        <v>30</v>
      </c>
      <c r="I340" s="118">
        <v>36.782400000000003</v>
      </c>
      <c r="J340" s="118"/>
      <c r="K340" s="118"/>
      <c r="L340" s="118">
        <v>5.9344999999999999</v>
      </c>
      <c r="M340" s="118"/>
      <c r="N340" s="118">
        <v>0</v>
      </c>
      <c r="O340" s="118">
        <v>0</v>
      </c>
      <c r="P340" s="118">
        <v>299.46530000000001</v>
      </c>
    </row>
    <row r="341" spans="1:16" x14ac:dyDescent="0.25">
      <c r="A341" s="118" t="s">
        <v>304</v>
      </c>
      <c r="B341" s="120">
        <v>1038.9866</v>
      </c>
      <c r="C341" s="118">
        <v>27.041599999999999</v>
      </c>
      <c r="D341" s="120">
        <v>1066.0282</v>
      </c>
      <c r="E341" s="118">
        <v>383.08</v>
      </c>
      <c r="F341" s="118">
        <v>313.94529999999997</v>
      </c>
      <c r="G341" s="118">
        <v>17.2837</v>
      </c>
      <c r="H341" s="118">
        <v>139</v>
      </c>
      <c r="I341" s="118">
        <v>136.7714</v>
      </c>
      <c r="J341" s="118">
        <v>1.6714</v>
      </c>
      <c r="K341" s="118">
        <v>3</v>
      </c>
      <c r="L341" s="118">
        <v>22.066800000000001</v>
      </c>
      <c r="M341" s="118"/>
      <c r="N341" s="118">
        <v>0</v>
      </c>
      <c r="O341" s="118">
        <v>0</v>
      </c>
      <c r="P341" s="120">
        <v>1084.9833000000001</v>
      </c>
    </row>
    <row r="342" spans="1:16" x14ac:dyDescent="0.25">
      <c r="A342" s="118" t="s">
        <v>305</v>
      </c>
      <c r="B342" s="118">
        <v>690.94259999999997</v>
      </c>
      <c r="C342" s="118">
        <v>16.6265</v>
      </c>
      <c r="D342" s="118">
        <v>707.56910000000005</v>
      </c>
      <c r="E342" s="118">
        <v>529.37</v>
      </c>
      <c r="F342" s="118">
        <v>208.37909999999999</v>
      </c>
      <c r="G342" s="118">
        <v>80.247699999999995</v>
      </c>
      <c r="H342" s="118">
        <v>123</v>
      </c>
      <c r="I342" s="118">
        <v>90.781099999999995</v>
      </c>
      <c r="J342" s="118">
        <v>24.164200000000001</v>
      </c>
      <c r="K342" s="118"/>
      <c r="L342" s="118">
        <v>14.646699999999999</v>
      </c>
      <c r="M342" s="118"/>
      <c r="N342" s="118">
        <v>20.1648</v>
      </c>
      <c r="O342" s="118">
        <v>0</v>
      </c>
      <c r="P342" s="118">
        <v>832.14580000000001</v>
      </c>
    </row>
    <row r="343" spans="1:16" x14ac:dyDescent="0.25">
      <c r="A343" s="118" t="s">
        <v>306</v>
      </c>
      <c r="B343" s="120">
        <v>1128.347</v>
      </c>
      <c r="C343" s="118"/>
      <c r="D343" s="120">
        <v>1128.347</v>
      </c>
      <c r="E343" s="118">
        <v>519.6</v>
      </c>
      <c r="F343" s="118">
        <v>332.29820000000001</v>
      </c>
      <c r="G343" s="118">
        <v>46.825499999999998</v>
      </c>
      <c r="H343" s="118">
        <v>160</v>
      </c>
      <c r="I343" s="118">
        <v>144.76689999999999</v>
      </c>
      <c r="J343" s="118">
        <v>11.424799999999999</v>
      </c>
      <c r="K343" s="118"/>
      <c r="L343" s="118">
        <v>23.3568</v>
      </c>
      <c r="M343" s="118"/>
      <c r="N343" s="118">
        <v>0</v>
      </c>
      <c r="O343" s="118">
        <v>0</v>
      </c>
      <c r="P343" s="120">
        <v>1186.5972999999999</v>
      </c>
    </row>
    <row r="344" spans="1:16" x14ac:dyDescent="0.25">
      <c r="A344" s="118" t="s">
        <v>307</v>
      </c>
      <c r="B344" s="118">
        <v>161.3169</v>
      </c>
      <c r="C344" s="118"/>
      <c r="D344" s="118">
        <v>161.3169</v>
      </c>
      <c r="E344" s="118">
        <v>77</v>
      </c>
      <c r="F344" s="118">
        <v>47.507800000000003</v>
      </c>
      <c r="G344" s="118">
        <v>7.3730000000000002</v>
      </c>
      <c r="H344" s="118">
        <v>18</v>
      </c>
      <c r="I344" s="118">
        <v>20.696999999999999</v>
      </c>
      <c r="J344" s="118"/>
      <c r="K344" s="118"/>
      <c r="L344" s="118">
        <v>3.3393000000000002</v>
      </c>
      <c r="M344" s="118"/>
      <c r="N344" s="118">
        <v>0</v>
      </c>
      <c r="O344" s="118">
        <v>0</v>
      </c>
      <c r="P344" s="118">
        <v>168.68989999999999</v>
      </c>
    </row>
    <row r="345" spans="1:16" x14ac:dyDescent="0.25">
      <c r="A345" s="118" t="s">
        <v>308</v>
      </c>
      <c r="B345" s="118">
        <v>619.75750000000005</v>
      </c>
      <c r="C345" s="118">
        <v>25.546099999999999</v>
      </c>
      <c r="D345" s="118">
        <v>645.30359999999996</v>
      </c>
      <c r="E345" s="118">
        <v>440.43</v>
      </c>
      <c r="F345" s="118">
        <v>190.0419</v>
      </c>
      <c r="G345" s="118">
        <v>62.597000000000001</v>
      </c>
      <c r="H345" s="118">
        <v>63</v>
      </c>
      <c r="I345" s="118">
        <v>82.792500000000004</v>
      </c>
      <c r="J345" s="118"/>
      <c r="K345" s="118"/>
      <c r="L345" s="118">
        <v>13.357799999999999</v>
      </c>
      <c r="M345" s="118"/>
      <c r="N345" s="118">
        <v>4.5960000000000001</v>
      </c>
      <c r="O345" s="118">
        <v>0</v>
      </c>
      <c r="P345" s="118">
        <v>712.49659999999994</v>
      </c>
    </row>
    <row r="346" spans="1:16" x14ac:dyDescent="0.25">
      <c r="A346" s="118" t="s">
        <v>309</v>
      </c>
      <c r="B346" s="118">
        <v>205.3425</v>
      </c>
      <c r="C346" s="118"/>
      <c r="D346" s="118">
        <v>205.3425</v>
      </c>
      <c r="E346" s="118">
        <v>146.88999999999999</v>
      </c>
      <c r="F346" s="118">
        <v>60.473399999999998</v>
      </c>
      <c r="G346" s="118">
        <v>21.604199999999999</v>
      </c>
      <c r="H346" s="118">
        <v>42</v>
      </c>
      <c r="I346" s="118">
        <v>26.345400000000001</v>
      </c>
      <c r="J346" s="118">
        <v>11.7409</v>
      </c>
      <c r="K346" s="118">
        <v>5</v>
      </c>
      <c r="L346" s="118">
        <v>4.2506000000000004</v>
      </c>
      <c r="M346" s="118">
        <v>0.4496</v>
      </c>
      <c r="N346" s="118">
        <v>0</v>
      </c>
      <c r="O346" s="118">
        <v>0</v>
      </c>
      <c r="P346" s="118">
        <v>239.13720000000001</v>
      </c>
    </row>
    <row r="347" spans="1:16" x14ac:dyDescent="0.25">
      <c r="A347" s="118" t="s">
        <v>310</v>
      </c>
      <c r="B347" s="120">
        <v>1111.4639</v>
      </c>
      <c r="C347" s="118"/>
      <c r="D347" s="120">
        <v>1111.4639</v>
      </c>
      <c r="E347" s="118">
        <v>850.71</v>
      </c>
      <c r="F347" s="118">
        <v>327.3261</v>
      </c>
      <c r="G347" s="118">
        <v>130.846</v>
      </c>
      <c r="H347" s="118">
        <v>164</v>
      </c>
      <c r="I347" s="118">
        <v>142.60079999999999</v>
      </c>
      <c r="J347" s="118">
        <v>16.049399999999999</v>
      </c>
      <c r="K347" s="118">
        <v>8</v>
      </c>
      <c r="L347" s="118">
        <v>23.007300000000001</v>
      </c>
      <c r="M347" s="118"/>
      <c r="N347" s="118">
        <v>0</v>
      </c>
      <c r="O347" s="118">
        <v>0</v>
      </c>
      <c r="P347" s="120">
        <v>1258.3593000000001</v>
      </c>
    </row>
    <row r="348" spans="1:16" x14ac:dyDescent="0.25">
      <c r="A348" s="118" t="s">
        <v>311</v>
      </c>
      <c r="B348" s="120">
        <v>1252.8358000000001</v>
      </c>
      <c r="C348" s="118">
        <v>47.811199999999999</v>
      </c>
      <c r="D348" s="120">
        <v>1300.6469999999999</v>
      </c>
      <c r="E348" s="118">
        <v>742.13</v>
      </c>
      <c r="F348" s="118">
        <v>383.04050000000001</v>
      </c>
      <c r="G348" s="118">
        <v>89.772400000000005</v>
      </c>
      <c r="H348" s="118">
        <v>210</v>
      </c>
      <c r="I348" s="118">
        <v>166.87299999999999</v>
      </c>
      <c r="J348" s="118">
        <v>32.345199999999998</v>
      </c>
      <c r="K348" s="118">
        <v>82</v>
      </c>
      <c r="L348" s="118">
        <v>26.923400000000001</v>
      </c>
      <c r="M348" s="118">
        <v>33.045999999999999</v>
      </c>
      <c r="N348" s="118">
        <v>0</v>
      </c>
      <c r="O348" s="118">
        <v>0</v>
      </c>
      <c r="P348" s="120">
        <v>1455.8106</v>
      </c>
    </row>
    <row r="349" spans="1:16" x14ac:dyDescent="0.25">
      <c r="A349" s="118" t="s">
        <v>312</v>
      </c>
      <c r="B349" s="118">
        <v>654.35509999999999</v>
      </c>
      <c r="C349" s="118">
        <v>18.829599999999999</v>
      </c>
      <c r="D349" s="118">
        <v>673.18470000000002</v>
      </c>
      <c r="E349" s="118">
        <v>262</v>
      </c>
      <c r="F349" s="118">
        <v>198.25290000000001</v>
      </c>
      <c r="G349" s="118">
        <v>15.9368</v>
      </c>
      <c r="H349" s="118">
        <v>109</v>
      </c>
      <c r="I349" s="118">
        <v>86.369600000000005</v>
      </c>
      <c r="J349" s="118">
        <v>16.972799999999999</v>
      </c>
      <c r="K349" s="118">
        <v>14</v>
      </c>
      <c r="L349" s="118">
        <v>13.934900000000001</v>
      </c>
      <c r="M349" s="118">
        <v>3.9E-2</v>
      </c>
      <c r="N349" s="118">
        <v>0.96530000000000005</v>
      </c>
      <c r="O349" s="118">
        <v>0</v>
      </c>
      <c r="P349" s="118">
        <v>707.09860000000003</v>
      </c>
    </row>
    <row r="350" spans="1:16" x14ac:dyDescent="0.25">
      <c r="A350" s="118" t="s">
        <v>543</v>
      </c>
      <c r="B350" s="118">
        <v>134.78970000000001</v>
      </c>
      <c r="C350" s="118"/>
      <c r="D350" s="118">
        <v>108.79900000000001</v>
      </c>
      <c r="E350" s="118">
        <v>77.94</v>
      </c>
      <c r="F350" s="118">
        <v>39.695599999999999</v>
      </c>
      <c r="G350" s="118">
        <v>9.5610999999999997</v>
      </c>
      <c r="H350" s="118">
        <v>31</v>
      </c>
      <c r="I350" s="118">
        <v>13.9589</v>
      </c>
      <c r="J350" s="118">
        <v>12.780799999999999</v>
      </c>
      <c r="K350" s="118">
        <v>2</v>
      </c>
      <c r="L350" s="118">
        <v>2.2521</v>
      </c>
      <c r="M350" s="118"/>
      <c r="N350" s="118">
        <v>1.8734</v>
      </c>
      <c r="O350" s="118">
        <v>0</v>
      </c>
      <c r="P350" s="118">
        <v>159.005</v>
      </c>
    </row>
    <row r="351" spans="1:16" x14ac:dyDescent="0.25">
      <c r="A351" s="118" t="s">
        <v>313</v>
      </c>
      <c r="B351" s="120">
        <v>1296.8823</v>
      </c>
      <c r="C351" s="118">
        <v>58.824300000000001</v>
      </c>
      <c r="D351" s="120">
        <v>1355.7066</v>
      </c>
      <c r="E351" s="118">
        <v>559.67999999999995</v>
      </c>
      <c r="F351" s="118">
        <v>399.25560000000002</v>
      </c>
      <c r="G351" s="118">
        <v>40.106099999999998</v>
      </c>
      <c r="H351" s="118">
        <v>176</v>
      </c>
      <c r="I351" s="118">
        <v>173.93719999999999</v>
      </c>
      <c r="J351" s="118">
        <v>1.5470999999999999</v>
      </c>
      <c r="K351" s="118">
        <v>14</v>
      </c>
      <c r="L351" s="118">
        <v>28.063099999999999</v>
      </c>
      <c r="M351" s="118"/>
      <c r="N351" s="118">
        <v>0</v>
      </c>
      <c r="O351" s="118">
        <v>0</v>
      </c>
      <c r="P351" s="120">
        <v>1397.3598</v>
      </c>
    </row>
    <row r="352" spans="1:16" x14ac:dyDescent="0.25">
      <c r="A352" s="118" t="s">
        <v>314</v>
      </c>
      <c r="B352" s="120">
        <v>4209.0729000000001</v>
      </c>
      <c r="C352" s="118">
        <v>188.2226</v>
      </c>
      <c r="D352" s="120">
        <v>4397.2955000000002</v>
      </c>
      <c r="E352" s="120">
        <v>2061.85</v>
      </c>
      <c r="F352" s="120">
        <v>1295.0035</v>
      </c>
      <c r="G352" s="118">
        <v>191.7116</v>
      </c>
      <c r="H352" s="118">
        <v>555</v>
      </c>
      <c r="I352" s="118">
        <v>564.173</v>
      </c>
      <c r="J352" s="118"/>
      <c r="K352" s="118">
        <v>648</v>
      </c>
      <c r="L352" s="118">
        <v>91.024000000000001</v>
      </c>
      <c r="M352" s="118">
        <v>334.18560000000002</v>
      </c>
      <c r="N352" s="118">
        <v>37.9285</v>
      </c>
      <c r="O352" s="118">
        <v>0</v>
      </c>
      <c r="P352" s="120">
        <v>4961.1211999999996</v>
      </c>
    </row>
    <row r="353" spans="1:16" x14ac:dyDescent="0.25">
      <c r="A353" s="118" t="s">
        <v>315</v>
      </c>
      <c r="B353" s="118">
        <v>192.58500000000001</v>
      </c>
      <c r="C353" s="118"/>
      <c r="D353" s="118">
        <v>192.58500000000001</v>
      </c>
      <c r="E353" s="118">
        <v>108</v>
      </c>
      <c r="F353" s="118">
        <v>56.716299999999997</v>
      </c>
      <c r="G353" s="118">
        <v>12.8209</v>
      </c>
      <c r="H353" s="118">
        <v>27</v>
      </c>
      <c r="I353" s="118">
        <v>24.7087</v>
      </c>
      <c r="J353" s="118">
        <v>1.7184999999999999</v>
      </c>
      <c r="K353" s="118"/>
      <c r="L353" s="118">
        <v>3.9864999999999999</v>
      </c>
      <c r="M353" s="118"/>
      <c r="N353" s="118">
        <v>0</v>
      </c>
      <c r="O353" s="118">
        <v>0</v>
      </c>
      <c r="P353" s="118">
        <v>207.12440000000001</v>
      </c>
    </row>
    <row r="354" spans="1:16" x14ac:dyDescent="0.25">
      <c r="A354" s="118" t="s">
        <v>316</v>
      </c>
      <c r="B354" s="118">
        <v>212.4126</v>
      </c>
      <c r="C354" s="118"/>
      <c r="D354" s="118">
        <v>212.4126</v>
      </c>
      <c r="E354" s="118">
        <v>91</v>
      </c>
      <c r="F354" s="118">
        <v>62.555500000000002</v>
      </c>
      <c r="G354" s="118">
        <v>7.1111000000000004</v>
      </c>
      <c r="H354" s="118">
        <v>40</v>
      </c>
      <c r="I354" s="118">
        <v>27.252500000000001</v>
      </c>
      <c r="J354" s="118">
        <v>9.5606000000000009</v>
      </c>
      <c r="K354" s="118"/>
      <c r="L354" s="118">
        <v>4.3968999999999996</v>
      </c>
      <c r="M354" s="118"/>
      <c r="N354" s="118">
        <v>0</v>
      </c>
      <c r="O354" s="118">
        <v>0</v>
      </c>
      <c r="P354" s="118">
        <v>229.08430000000001</v>
      </c>
    </row>
    <row r="355" spans="1:16" x14ac:dyDescent="0.25">
      <c r="A355" s="118" t="s">
        <v>317</v>
      </c>
      <c r="B355" s="118">
        <v>192.3768</v>
      </c>
      <c r="C355" s="118"/>
      <c r="D355" s="118">
        <v>192.3768</v>
      </c>
      <c r="E355" s="118">
        <v>74</v>
      </c>
      <c r="F355" s="118">
        <v>56.655000000000001</v>
      </c>
      <c r="G355" s="118">
        <v>4.3362999999999996</v>
      </c>
      <c r="H355" s="118">
        <v>21</v>
      </c>
      <c r="I355" s="118">
        <v>24.681899999999999</v>
      </c>
      <c r="J355" s="118"/>
      <c r="K355" s="118"/>
      <c r="L355" s="118">
        <v>3.9822000000000002</v>
      </c>
      <c r="M355" s="118"/>
      <c r="N355" s="118">
        <v>0</v>
      </c>
      <c r="O355" s="118">
        <v>0</v>
      </c>
      <c r="P355" s="118">
        <v>196.7131</v>
      </c>
    </row>
    <row r="356" spans="1:16" x14ac:dyDescent="0.25">
      <c r="A356" s="118" t="s">
        <v>318</v>
      </c>
      <c r="B356" s="118">
        <v>122.2328</v>
      </c>
      <c r="C356" s="118"/>
      <c r="D356" s="118">
        <v>122.2328</v>
      </c>
      <c r="E356" s="118">
        <v>34</v>
      </c>
      <c r="F356" s="118">
        <v>35.997599999999998</v>
      </c>
      <c r="G356" s="118"/>
      <c r="H356" s="118">
        <v>6</v>
      </c>
      <c r="I356" s="118">
        <v>15.682499999999999</v>
      </c>
      <c r="J356" s="118"/>
      <c r="K356" s="118"/>
      <c r="L356" s="118">
        <v>2.5301999999999998</v>
      </c>
      <c r="M356" s="118"/>
      <c r="N356" s="118">
        <v>0</v>
      </c>
      <c r="O356" s="118">
        <v>0</v>
      </c>
      <c r="P356" s="118">
        <v>122.2328</v>
      </c>
    </row>
    <row r="357" spans="1:16" x14ac:dyDescent="0.25">
      <c r="A357" s="118" t="s">
        <v>319</v>
      </c>
      <c r="B357" s="118">
        <v>198.73</v>
      </c>
      <c r="C357" s="118"/>
      <c r="D357" s="118">
        <v>198.73</v>
      </c>
      <c r="E357" s="118">
        <v>50</v>
      </c>
      <c r="F357" s="118">
        <v>58.526000000000003</v>
      </c>
      <c r="G357" s="118"/>
      <c r="H357" s="118">
        <v>48</v>
      </c>
      <c r="I357" s="118">
        <v>25.4971</v>
      </c>
      <c r="J357" s="118">
        <v>16.877199999999998</v>
      </c>
      <c r="K357" s="118"/>
      <c r="L357" s="118">
        <v>4.1136999999999997</v>
      </c>
      <c r="M357" s="118"/>
      <c r="N357" s="118">
        <v>0</v>
      </c>
      <c r="O357" s="118">
        <v>0</v>
      </c>
      <c r="P357" s="118">
        <v>215.60720000000001</v>
      </c>
    </row>
    <row r="358" spans="1:16" x14ac:dyDescent="0.25">
      <c r="A358" s="118" t="s">
        <v>320</v>
      </c>
      <c r="B358" s="120">
        <v>1220.1813999999999</v>
      </c>
      <c r="C358" s="118">
        <v>45.810499999999998</v>
      </c>
      <c r="D358" s="120">
        <v>1265.9919</v>
      </c>
      <c r="E358" s="118">
        <v>259.33</v>
      </c>
      <c r="F358" s="118">
        <v>372.83460000000002</v>
      </c>
      <c r="G358" s="118"/>
      <c r="H358" s="118">
        <v>207</v>
      </c>
      <c r="I358" s="118">
        <v>162.42679999999999</v>
      </c>
      <c r="J358" s="118">
        <v>33.429900000000004</v>
      </c>
      <c r="K358" s="118">
        <v>6</v>
      </c>
      <c r="L358" s="118">
        <v>26.206</v>
      </c>
      <c r="M358" s="118"/>
      <c r="N358" s="118">
        <v>0</v>
      </c>
      <c r="O358" s="118">
        <v>0</v>
      </c>
      <c r="P358" s="120">
        <v>1299.4218000000001</v>
      </c>
    </row>
    <row r="359" spans="1:16" x14ac:dyDescent="0.25">
      <c r="A359" s="118" t="s">
        <v>321</v>
      </c>
      <c r="B359" s="118">
        <v>150.7569</v>
      </c>
      <c r="C359" s="118"/>
      <c r="D359" s="118">
        <v>150.7569</v>
      </c>
      <c r="E359" s="118">
        <v>43.61</v>
      </c>
      <c r="F359" s="118">
        <v>44.3979</v>
      </c>
      <c r="G359" s="118"/>
      <c r="H359" s="118">
        <v>26</v>
      </c>
      <c r="I359" s="118">
        <v>19.342099999999999</v>
      </c>
      <c r="J359" s="118">
        <v>4.9934000000000003</v>
      </c>
      <c r="K359" s="118"/>
      <c r="L359" s="118">
        <v>3.1206999999999998</v>
      </c>
      <c r="M359" s="118"/>
      <c r="N359" s="118">
        <v>0</v>
      </c>
      <c r="O359" s="118">
        <v>0</v>
      </c>
      <c r="P359" s="118">
        <v>155.75030000000001</v>
      </c>
    </row>
    <row r="360" spans="1:16" x14ac:dyDescent="0.25">
      <c r="A360" s="118" t="s">
        <v>322</v>
      </c>
      <c r="B360" s="118">
        <v>120.66670000000001</v>
      </c>
      <c r="C360" s="118"/>
      <c r="D360" s="118">
        <v>120.66670000000001</v>
      </c>
      <c r="E360" s="118">
        <v>75.02</v>
      </c>
      <c r="F360" s="118">
        <v>35.536299999999997</v>
      </c>
      <c r="G360" s="118">
        <v>9.8709000000000007</v>
      </c>
      <c r="H360" s="118">
        <v>28</v>
      </c>
      <c r="I360" s="118">
        <v>15.4815</v>
      </c>
      <c r="J360" s="118">
        <v>9.3887999999999998</v>
      </c>
      <c r="K360" s="118"/>
      <c r="L360" s="118">
        <v>2.4977999999999998</v>
      </c>
      <c r="M360" s="118"/>
      <c r="N360" s="118">
        <v>0</v>
      </c>
      <c r="O360" s="118">
        <v>0</v>
      </c>
      <c r="P360" s="118">
        <v>139.9264</v>
      </c>
    </row>
    <row r="361" spans="1:16" x14ac:dyDescent="0.25">
      <c r="A361" s="118" t="s">
        <v>323</v>
      </c>
      <c r="B361" s="118">
        <v>646.10829999999999</v>
      </c>
      <c r="C361" s="118">
        <v>13.934699999999999</v>
      </c>
      <c r="D361" s="118">
        <v>660.04300000000001</v>
      </c>
      <c r="E361" s="118">
        <v>363</v>
      </c>
      <c r="F361" s="118">
        <v>194.3827</v>
      </c>
      <c r="G361" s="118">
        <v>42.154299999999999</v>
      </c>
      <c r="H361" s="118">
        <v>77</v>
      </c>
      <c r="I361" s="118">
        <v>84.683499999999995</v>
      </c>
      <c r="J361" s="118"/>
      <c r="K361" s="118"/>
      <c r="L361" s="118">
        <v>13.6629</v>
      </c>
      <c r="M361" s="118"/>
      <c r="N361" s="118">
        <v>0</v>
      </c>
      <c r="O361" s="118">
        <v>0</v>
      </c>
      <c r="P361" s="118">
        <v>702.19730000000004</v>
      </c>
    </row>
    <row r="362" spans="1:16" x14ac:dyDescent="0.25">
      <c r="A362" s="118" t="s">
        <v>324</v>
      </c>
      <c r="B362" s="118">
        <v>162.0839</v>
      </c>
      <c r="C362" s="118">
        <v>6.4847999999999999</v>
      </c>
      <c r="D362" s="118">
        <v>168.56870000000001</v>
      </c>
      <c r="E362" s="118">
        <v>101.86</v>
      </c>
      <c r="F362" s="118">
        <v>49.643500000000003</v>
      </c>
      <c r="G362" s="118">
        <v>13.0541</v>
      </c>
      <c r="H362" s="118">
        <v>42</v>
      </c>
      <c r="I362" s="118">
        <v>21.627400000000002</v>
      </c>
      <c r="J362" s="118">
        <v>15.279500000000001</v>
      </c>
      <c r="K362" s="118"/>
      <c r="L362" s="118">
        <v>3.4893999999999998</v>
      </c>
      <c r="M362" s="118"/>
      <c r="N362" s="118">
        <v>0</v>
      </c>
      <c r="O362" s="118">
        <v>0</v>
      </c>
      <c r="P362" s="118">
        <v>196.9023</v>
      </c>
    </row>
    <row r="363" spans="1:16" x14ac:dyDescent="0.25">
      <c r="A363" s="118" t="s">
        <v>325</v>
      </c>
      <c r="B363" s="118">
        <v>537.83870000000002</v>
      </c>
      <c r="C363" s="118">
        <v>12.9819</v>
      </c>
      <c r="D363" s="118">
        <v>550.82060000000001</v>
      </c>
      <c r="E363" s="118">
        <v>345.32</v>
      </c>
      <c r="F363" s="118">
        <v>162.2167</v>
      </c>
      <c r="G363" s="118">
        <v>45.775799999999997</v>
      </c>
      <c r="H363" s="118">
        <v>92</v>
      </c>
      <c r="I363" s="118">
        <v>70.670299999999997</v>
      </c>
      <c r="J363" s="118">
        <v>15.997299999999999</v>
      </c>
      <c r="K363" s="118">
        <v>2</v>
      </c>
      <c r="L363" s="118">
        <v>11.401999999999999</v>
      </c>
      <c r="M363" s="118"/>
      <c r="N363" s="118">
        <v>0</v>
      </c>
      <c r="O363" s="118">
        <v>0</v>
      </c>
      <c r="P363" s="118">
        <v>612.59370000000001</v>
      </c>
    </row>
    <row r="364" spans="1:16" x14ac:dyDescent="0.25">
      <c r="A364" s="118" t="s">
        <v>326</v>
      </c>
      <c r="B364" s="118">
        <v>124.2582</v>
      </c>
      <c r="C364" s="118"/>
      <c r="D364" s="118">
        <v>124.2582</v>
      </c>
      <c r="E364" s="118">
        <v>67</v>
      </c>
      <c r="F364" s="118">
        <v>36.594000000000001</v>
      </c>
      <c r="G364" s="118">
        <v>7.6014999999999997</v>
      </c>
      <c r="H364" s="118">
        <v>20</v>
      </c>
      <c r="I364" s="118">
        <v>15.942299999999999</v>
      </c>
      <c r="J364" s="118">
        <v>3.0432999999999999</v>
      </c>
      <c r="K364" s="118"/>
      <c r="L364" s="118">
        <v>2.5720999999999998</v>
      </c>
      <c r="M364" s="118"/>
      <c r="N364" s="118">
        <v>0</v>
      </c>
      <c r="O364" s="118">
        <v>0</v>
      </c>
      <c r="P364" s="118">
        <v>134.90299999999999</v>
      </c>
    </row>
    <row r="365" spans="1:16" x14ac:dyDescent="0.25">
      <c r="A365" s="118" t="s">
        <v>327</v>
      </c>
      <c r="B365" s="118">
        <v>562.35810000000004</v>
      </c>
      <c r="C365" s="118">
        <v>49.245600000000003</v>
      </c>
      <c r="D365" s="118">
        <v>611.6037</v>
      </c>
      <c r="E365" s="118">
        <v>193</v>
      </c>
      <c r="F365" s="118">
        <v>180.1173</v>
      </c>
      <c r="G365" s="118">
        <v>3.2206999999999999</v>
      </c>
      <c r="H365" s="118">
        <v>65</v>
      </c>
      <c r="I365" s="118">
        <v>78.468800000000002</v>
      </c>
      <c r="J365" s="118"/>
      <c r="K365" s="118">
        <v>2</v>
      </c>
      <c r="L365" s="118">
        <v>12.6602</v>
      </c>
      <c r="M365" s="118"/>
      <c r="N365" s="118">
        <v>0</v>
      </c>
      <c r="O365" s="118">
        <v>0</v>
      </c>
      <c r="P365" s="118">
        <v>614.82439999999997</v>
      </c>
    </row>
    <row r="366" spans="1:16" x14ac:dyDescent="0.25">
      <c r="A366" s="118" t="s">
        <v>328</v>
      </c>
      <c r="B366" s="118">
        <v>726.26430000000005</v>
      </c>
      <c r="C366" s="118">
        <v>29.4589</v>
      </c>
      <c r="D366" s="118">
        <v>755.72320000000002</v>
      </c>
      <c r="E366" s="118">
        <v>127.15</v>
      </c>
      <c r="F366" s="118">
        <v>222.56049999999999</v>
      </c>
      <c r="G366" s="118"/>
      <c r="H366" s="118">
        <v>86</v>
      </c>
      <c r="I366" s="118">
        <v>96.959299999999999</v>
      </c>
      <c r="J366" s="118"/>
      <c r="K366" s="118">
        <v>1</v>
      </c>
      <c r="L366" s="118">
        <v>15.6435</v>
      </c>
      <c r="M366" s="118"/>
      <c r="N366" s="118">
        <v>0</v>
      </c>
      <c r="O366" s="118">
        <v>0</v>
      </c>
      <c r="P366" s="118">
        <v>755.72320000000002</v>
      </c>
    </row>
    <row r="367" spans="1:16" x14ac:dyDescent="0.25">
      <c r="A367" s="118" t="s">
        <v>544</v>
      </c>
      <c r="B367" s="118">
        <v>56.467500000000001</v>
      </c>
      <c r="C367" s="118"/>
      <c r="D367" s="118">
        <v>35.555199999999999</v>
      </c>
      <c r="E367" s="118">
        <v>36</v>
      </c>
      <c r="F367" s="118">
        <v>16.6297</v>
      </c>
      <c r="G367" s="118">
        <v>4.8426</v>
      </c>
      <c r="H367" s="118">
        <v>5</v>
      </c>
      <c r="I367" s="118">
        <v>4.5617000000000001</v>
      </c>
      <c r="J367" s="118">
        <v>0.32869999999999999</v>
      </c>
      <c r="K367" s="118"/>
      <c r="L367" s="118">
        <v>0.73599999999999999</v>
      </c>
      <c r="M367" s="118"/>
      <c r="N367" s="118">
        <v>0</v>
      </c>
      <c r="O367" s="118">
        <v>0</v>
      </c>
      <c r="P367" s="118">
        <v>61.638800000000003</v>
      </c>
    </row>
    <row r="368" spans="1:16" x14ac:dyDescent="0.25">
      <c r="A368" s="118" t="s">
        <v>329</v>
      </c>
      <c r="B368" s="118">
        <v>335.27929999999998</v>
      </c>
      <c r="C368" s="118">
        <v>10.5329</v>
      </c>
      <c r="D368" s="118">
        <v>345.81220000000002</v>
      </c>
      <c r="E368" s="118">
        <v>161</v>
      </c>
      <c r="F368" s="118">
        <v>101.8417</v>
      </c>
      <c r="G368" s="118">
        <v>14.7896</v>
      </c>
      <c r="H368" s="118">
        <v>70</v>
      </c>
      <c r="I368" s="118">
        <v>44.367699999999999</v>
      </c>
      <c r="J368" s="118">
        <v>19.2242</v>
      </c>
      <c r="K368" s="118"/>
      <c r="L368" s="118">
        <v>7.1582999999999997</v>
      </c>
      <c r="M368" s="118"/>
      <c r="N368" s="118">
        <v>3.8170999999999999</v>
      </c>
      <c r="O368" s="118">
        <v>0</v>
      </c>
      <c r="P368" s="118">
        <v>383.6431</v>
      </c>
    </row>
    <row r="369" spans="1:16" x14ac:dyDescent="0.25">
      <c r="A369" s="118" t="s">
        <v>330</v>
      </c>
      <c r="B369" s="118">
        <v>564.89189999999996</v>
      </c>
      <c r="C369" s="118">
        <v>31.6904</v>
      </c>
      <c r="D369" s="118">
        <v>596.58230000000003</v>
      </c>
      <c r="E369" s="118">
        <v>392</v>
      </c>
      <c r="F369" s="118">
        <v>175.6935</v>
      </c>
      <c r="G369" s="118">
        <v>54.076599999999999</v>
      </c>
      <c r="H369" s="118">
        <v>75</v>
      </c>
      <c r="I369" s="118">
        <v>76.541499999999999</v>
      </c>
      <c r="J369" s="118"/>
      <c r="K369" s="118"/>
      <c r="L369" s="118">
        <v>12.349299999999999</v>
      </c>
      <c r="M369" s="118"/>
      <c r="N369" s="118">
        <v>12.763999999999999</v>
      </c>
      <c r="O369" s="118">
        <v>0</v>
      </c>
      <c r="P369" s="118">
        <v>663.42290000000003</v>
      </c>
    </row>
    <row r="370" spans="1:16" x14ac:dyDescent="0.25">
      <c r="A370" s="118" t="s">
        <v>331</v>
      </c>
      <c r="B370" s="118">
        <v>231.56720000000001</v>
      </c>
      <c r="C370" s="118">
        <v>13.5631</v>
      </c>
      <c r="D370" s="118">
        <v>245.13030000000001</v>
      </c>
      <c r="E370" s="118">
        <v>186</v>
      </c>
      <c r="F370" s="118">
        <v>72.190899999999999</v>
      </c>
      <c r="G370" s="118">
        <v>28.452300000000001</v>
      </c>
      <c r="H370" s="118">
        <v>59</v>
      </c>
      <c r="I370" s="118">
        <v>31.450199999999999</v>
      </c>
      <c r="J370" s="118">
        <v>20.662299999999998</v>
      </c>
      <c r="K370" s="118"/>
      <c r="L370" s="118">
        <v>5.0742000000000003</v>
      </c>
      <c r="M370" s="118"/>
      <c r="N370" s="118">
        <v>0</v>
      </c>
      <c r="O370" s="118">
        <v>0</v>
      </c>
      <c r="P370" s="118">
        <v>294.24489999999997</v>
      </c>
    </row>
    <row r="371" spans="1:16" x14ac:dyDescent="0.25">
      <c r="A371" s="118" t="s">
        <v>332</v>
      </c>
      <c r="B371" s="118">
        <v>85.334699999999998</v>
      </c>
      <c r="C371" s="118"/>
      <c r="D371" s="118">
        <v>85.334699999999998</v>
      </c>
      <c r="E371" s="118">
        <v>73.760000000000005</v>
      </c>
      <c r="F371" s="118">
        <v>25.1311</v>
      </c>
      <c r="G371" s="118">
        <v>12.1572</v>
      </c>
      <c r="H371" s="118">
        <v>16</v>
      </c>
      <c r="I371" s="118">
        <v>10.948399999999999</v>
      </c>
      <c r="J371" s="118">
        <v>3.7887</v>
      </c>
      <c r="K371" s="118"/>
      <c r="L371" s="118">
        <v>1.7664</v>
      </c>
      <c r="M371" s="118"/>
      <c r="N371" s="118">
        <v>0</v>
      </c>
      <c r="O371" s="118">
        <v>0</v>
      </c>
      <c r="P371" s="118">
        <v>101.28060000000001</v>
      </c>
    </row>
    <row r="372" spans="1:16" x14ac:dyDescent="0.25">
      <c r="A372" s="118" t="s">
        <v>333</v>
      </c>
      <c r="B372" s="118">
        <v>178.96109999999999</v>
      </c>
      <c r="C372" s="118"/>
      <c r="D372" s="118">
        <v>178.96109999999999</v>
      </c>
      <c r="E372" s="118">
        <v>172.87</v>
      </c>
      <c r="F372" s="118">
        <v>52.704000000000001</v>
      </c>
      <c r="G372" s="118">
        <v>30.041499999999999</v>
      </c>
      <c r="H372" s="118">
        <v>25</v>
      </c>
      <c r="I372" s="118">
        <v>22.960699999999999</v>
      </c>
      <c r="J372" s="118">
        <v>1.5295000000000001</v>
      </c>
      <c r="K372" s="118"/>
      <c r="L372" s="118">
        <v>3.7044999999999999</v>
      </c>
      <c r="M372" s="118"/>
      <c r="N372" s="118">
        <v>0</v>
      </c>
      <c r="O372" s="118">
        <v>0</v>
      </c>
      <c r="P372" s="118">
        <v>210.53210000000001</v>
      </c>
    </row>
    <row r="373" spans="1:16" x14ac:dyDescent="0.25">
      <c r="A373" s="118" t="s">
        <v>334</v>
      </c>
      <c r="B373" s="118">
        <v>535.14760000000001</v>
      </c>
      <c r="C373" s="118">
        <v>19.3462</v>
      </c>
      <c r="D373" s="118">
        <v>554.49379999999996</v>
      </c>
      <c r="E373" s="118">
        <v>610.5</v>
      </c>
      <c r="F373" s="118">
        <v>163.29839999999999</v>
      </c>
      <c r="G373" s="118">
        <v>111.8004</v>
      </c>
      <c r="H373" s="118">
        <v>58</v>
      </c>
      <c r="I373" s="118">
        <v>71.141599999999997</v>
      </c>
      <c r="J373" s="118"/>
      <c r="K373" s="118"/>
      <c r="L373" s="118">
        <v>11.478</v>
      </c>
      <c r="M373" s="118"/>
      <c r="N373" s="118">
        <v>18.3826</v>
      </c>
      <c r="O373" s="118">
        <v>0</v>
      </c>
      <c r="P373" s="118">
        <v>684.67679999999996</v>
      </c>
    </row>
    <row r="374" spans="1:16" x14ac:dyDescent="0.25">
      <c r="A374" s="118" t="s">
        <v>545</v>
      </c>
      <c r="B374" s="118">
        <v>134.19210000000001</v>
      </c>
      <c r="C374" s="118"/>
      <c r="D374" s="118">
        <v>98.799700000000001</v>
      </c>
      <c r="E374" s="118">
        <v>61</v>
      </c>
      <c r="F374" s="118">
        <v>39.519599999999997</v>
      </c>
      <c r="G374" s="118">
        <v>5.3700999999999999</v>
      </c>
      <c r="H374" s="118">
        <v>5</v>
      </c>
      <c r="I374" s="118">
        <v>12.676</v>
      </c>
      <c r="J374" s="118"/>
      <c r="K374" s="118"/>
      <c r="L374" s="118">
        <v>2.0451999999999999</v>
      </c>
      <c r="M374" s="118"/>
      <c r="N374" s="118">
        <v>0</v>
      </c>
      <c r="O374" s="118">
        <v>0</v>
      </c>
      <c r="P374" s="118">
        <v>139.56219999999999</v>
      </c>
    </row>
    <row r="375" spans="1:16" x14ac:dyDescent="0.25">
      <c r="A375" s="118" t="s">
        <v>335</v>
      </c>
      <c r="B375" s="118">
        <v>135.5129</v>
      </c>
      <c r="C375" s="118"/>
      <c r="D375" s="118">
        <v>135.5129</v>
      </c>
      <c r="E375" s="118">
        <v>76</v>
      </c>
      <c r="F375" s="118">
        <v>39.908499999999997</v>
      </c>
      <c r="G375" s="118">
        <v>9.0228999999999999</v>
      </c>
      <c r="H375" s="118">
        <v>14</v>
      </c>
      <c r="I375" s="118">
        <v>17.386299999999999</v>
      </c>
      <c r="J375" s="118"/>
      <c r="K375" s="118"/>
      <c r="L375" s="118">
        <v>2.8050999999999999</v>
      </c>
      <c r="M375" s="118"/>
      <c r="N375" s="118">
        <v>0</v>
      </c>
      <c r="O375" s="118">
        <v>0</v>
      </c>
      <c r="P375" s="118">
        <v>144.53579999999999</v>
      </c>
    </row>
    <row r="376" spans="1:16" x14ac:dyDescent="0.25">
      <c r="A376" s="118" t="s">
        <v>336</v>
      </c>
      <c r="B376" s="118">
        <v>500.43150000000003</v>
      </c>
      <c r="C376" s="118">
        <v>32.684100000000001</v>
      </c>
      <c r="D376" s="118">
        <v>533.11559999999997</v>
      </c>
      <c r="E376" s="118">
        <v>349.19</v>
      </c>
      <c r="F376" s="118">
        <v>157.0025</v>
      </c>
      <c r="G376" s="118">
        <v>48.046900000000001</v>
      </c>
      <c r="H376" s="118">
        <v>55</v>
      </c>
      <c r="I376" s="118">
        <v>68.398700000000005</v>
      </c>
      <c r="J376" s="118"/>
      <c r="K376" s="118"/>
      <c r="L376" s="118">
        <v>11.035500000000001</v>
      </c>
      <c r="M376" s="118"/>
      <c r="N376" s="118">
        <v>12.576700000000001</v>
      </c>
      <c r="O376" s="118">
        <v>0</v>
      </c>
      <c r="P376" s="118">
        <v>593.73919999999998</v>
      </c>
    </row>
    <row r="377" spans="1:16" x14ac:dyDescent="0.25">
      <c r="A377" s="118" t="s">
        <v>337</v>
      </c>
      <c r="B377" s="118">
        <v>129.15620000000001</v>
      </c>
      <c r="C377" s="118"/>
      <c r="D377" s="118">
        <v>129.15620000000001</v>
      </c>
      <c r="E377" s="118">
        <v>81</v>
      </c>
      <c r="F377" s="118">
        <v>38.036499999999997</v>
      </c>
      <c r="G377" s="118">
        <v>10.7409</v>
      </c>
      <c r="H377" s="118">
        <v>12</v>
      </c>
      <c r="I377" s="118">
        <v>16.570699999999999</v>
      </c>
      <c r="J377" s="118"/>
      <c r="K377" s="118"/>
      <c r="L377" s="118">
        <v>2.6735000000000002</v>
      </c>
      <c r="M377" s="118"/>
      <c r="N377" s="118">
        <v>0</v>
      </c>
      <c r="O377" s="118">
        <v>0</v>
      </c>
      <c r="P377" s="118">
        <v>139.89709999999999</v>
      </c>
    </row>
    <row r="378" spans="1:16" x14ac:dyDescent="0.25">
      <c r="A378" s="118" t="s">
        <v>338</v>
      </c>
      <c r="B378" s="118">
        <v>831.37170000000003</v>
      </c>
      <c r="C378" s="118">
        <v>17.471800000000002</v>
      </c>
      <c r="D378" s="118">
        <v>848.84349999999995</v>
      </c>
      <c r="E378" s="118">
        <v>646.85</v>
      </c>
      <c r="F378" s="118">
        <v>249.98439999999999</v>
      </c>
      <c r="G378" s="118">
        <v>99.216399999999993</v>
      </c>
      <c r="H378" s="118">
        <v>75</v>
      </c>
      <c r="I378" s="118">
        <v>108.9066</v>
      </c>
      <c r="J378" s="118"/>
      <c r="K378" s="118">
        <v>9</v>
      </c>
      <c r="L378" s="118">
        <v>17.571100000000001</v>
      </c>
      <c r="M378" s="118"/>
      <c r="N378" s="118">
        <v>25.037800000000001</v>
      </c>
      <c r="O378" s="118">
        <v>0</v>
      </c>
      <c r="P378" s="118">
        <v>973.09770000000003</v>
      </c>
    </row>
    <row r="379" spans="1:16" x14ac:dyDescent="0.25">
      <c r="A379" s="118" t="s">
        <v>339</v>
      </c>
      <c r="B379" s="120">
        <v>1876.1626000000001</v>
      </c>
      <c r="C379" s="118">
        <v>44.767299999999999</v>
      </c>
      <c r="D379" s="120">
        <v>1920.9299000000001</v>
      </c>
      <c r="E379" s="118">
        <v>899.56</v>
      </c>
      <c r="F379" s="118">
        <v>565.71389999999997</v>
      </c>
      <c r="G379" s="118">
        <v>83.461500000000001</v>
      </c>
      <c r="H379" s="118">
        <v>315</v>
      </c>
      <c r="I379" s="118">
        <v>246.45529999999999</v>
      </c>
      <c r="J379" s="118">
        <v>51.408499999999997</v>
      </c>
      <c r="K379" s="118">
        <v>86</v>
      </c>
      <c r="L379" s="118">
        <v>39.763199999999998</v>
      </c>
      <c r="M379" s="118">
        <v>27.742100000000001</v>
      </c>
      <c r="N379" s="118">
        <v>6.0385999999999997</v>
      </c>
      <c r="O379" s="118">
        <v>0</v>
      </c>
      <c r="P379" s="120">
        <v>2089.5805999999998</v>
      </c>
    </row>
    <row r="380" spans="1:16" x14ac:dyDescent="0.25">
      <c r="A380" s="118" t="s">
        <v>546</v>
      </c>
      <c r="B380" s="118">
        <v>82.296899999999994</v>
      </c>
      <c r="C380" s="118">
        <v>9.5999999999999992E-3</v>
      </c>
      <c r="D380" s="118">
        <v>60.790799999999997</v>
      </c>
      <c r="E380" s="118">
        <v>21</v>
      </c>
      <c r="F380" s="118">
        <v>24.2393</v>
      </c>
      <c r="G380" s="118"/>
      <c r="H380" s="118">
        <v>15</v>
      </c>
      <c r="I380" s="118">
        <v>7.7995000000000001</v>
      </c>
      <c r="J380" s="118">
        <v>5.4004000000000003</v>
      </c>
      <c r="K380" s="118"/>
      <c r="L380" s="118">
        <v>1.2584</v>
      </c>
      <c r="M380" s="118"/>
      <c r="N380" s="118">
        <v>0</v>
      </c>
      <c r="O380" s="118">
        <v>0</v>
      </c>
      <c r="P380" s="118">
        <v>87.706900000000005</v>
      </c>
    </row>
    <row r="381" spans="1:16" x14ac:dyDescent="0.25">
      <c r="A381" s="118" t="s">
        <v>340</v>
      </c>
      <c r="B381" s="118">
        <v>284.5061</v>
      </c>
      <c r="C381" s="118"/>
      <c r="D381" s="118">
        <v>284.5061</v>
      </c>
      <c r="E381" s="118">
        <v>139</v>
      </c>
      <c r="F381" s="118">
        <v>83.787000000000006</v>
      </c>
      <c r="G381" s="118">
        <v>13.8032</v>
      </c>
      <c r="H381" s="118">
        <v>38</v>
      </c>
      <c r="I381" s="118">
        <v>36.502099999999999</v>
      </c>
      <c r="J381" s="118">
        <v>1.1234</v>
      </c>
      <c r="K381" s="118">
        <v>27</v>
      </c>
      <c r="L381" s="118">
        <v>5.8893000000000004</v>
      </c>
      <c r="M381" s="118">
        <v>12.666399999999999</v>
      </c>
      <c r="N381" s="118">
        <v>0</v>
      </c>
      <c r="O381" s="118">
        <v>0</v>
      </c>
      <c r="P381" s="118">
        <v>312.09910000000002</v>
      </c>
    </row>
    <row r="382" spans="1:16" x14ac:dyDescent="0.25">
      <c r="A382" s="118" t="s">
        <v>341</v>
      </c>
      <c r="B382" s="118">
        <v>269.60419999999999</v>
      </c>
      <c r="C382" s="118"/>
      <c r="D382" s="118">
        <v>269.60419999999999</v>
      </c>
      <c r="E382" s="118">
        <v>145</v>
      </c>
      <c r="F382" s="118">
        <v>79.398399999999995</v>
      </c>
      <c r="G382" s="118">
        <v>16.400400000000001</v>
      </c>
      <c r="H382" s="118">
        <v>32</v>
      </c>
      <c r="I382" s="118">
        <v>34.590200000000003</v>
      </c>
      <c r="J382" s="118"/>
      <c r="K382" s="118">
        <v>44</v>
      </c>
      <c r="L382" s="118">
        <v>5.5808</v>
      </c>
      <c r="M382" s="118">
        <v>23.051500000000001</v>
      </c>
      <c r="N382" s="118">
        <v>0</v>
      </c>
      <c r="O382" s="118">
        <v>0</v>
      </c>
      <c r="P382" s="118">
        <v>309.05610000000001</v>
      </c>
    </row>
    <row r="383" spans="1:16" x14ac:dyDescent="0.25">
      <c r="A383" s="118" t="s">
        <v>342</v>
      </c>
      <c r="B383" s="118">
        <v>493.46620000000001</v>
      </c>
      <c r="C383" s="118">
        <v>2.2241</v>
      </c>
      <c r="D383" s="118">
        <v>495.69029999999998</v>
      </c>
      <c r="E383" s="118">
        <v>190.67</v>
      </c>
      <c r="F383" s="118">
        <v>145.98079999999999</v>
      </c>
      <c r="G383" s="118">
        <v>11.1723</v>
      </c>
      <c r="H383" s="118">
        <v>74</v>
      </c>
      <c r="I383" s="118">
        <v>63.597099999999998</v>
      </c>
      <c r="J383" s="118">
        <v>7.8022</v>
      </c>
      <c r="K383" s="118">
        <v>36</v>
      </c>
      <c r="L383" s="118">
        <v>10.2608</v>
      </c>
      <c r="M383" s="118">
        <v>15.4435</v>
      </c>
      <c r="N383" s="118">
        <v>0</v>
      </c>
      <c r="O383" s="118">
        <v>0</v>
      </c>
      <c r="P383" s="118">
        <v>530.10829999999999</v>
      </c>
    </row>
    <row r="384" spans="1:16" x14ac:dyDescent="0.25">
      <c r="A384" s="118" t="s">
        <v>343</v>
      </c>
      <c r="B384" s="118">
        <v>334.00150000000002</v>
      </c>
      <c r="C384" s="118">
        <v>11.390599999999999</v>
      </c>
      <c r="D384" s="118">
        <v>345.39210000000003</v>
      </c>
      <c r="E384" s="118">
        <v>103.15</v>
      </c>
      <c r="F384" s="118">
        <v>101.718</v>
      </c>
      <c r="G384" s="118">
        <v>0.35799999999999998</v>
      </c>
      <c r="H384" s="118">
        <v>44</v>
      </c>
      <c r="I384" s="118">
        <v>44.313800000000001</v>
      </c>
      <c r="J384" s="118"/>
      <c r="K384" s="118">
        <v>36</v>
      </c>
      <c r="L384" s="118">
        <v>7.1496000000000004</v>
      </c>
      <c r="M384" s="118">
        <v>17.310199999999998</v>
      </c>
      <c r="N384" s="118">
        <v>0</v>
      </c>
      <c r="O384" s="118">
        <v>0</v>
      </c>
      <c r="P384" s="118">
        <v>363.06029999999998</v>
      </c>
    </row>
    <row r="385" spans="1:16" x14ac:dyDescent="0.25">
      <c r="A385" s="118" t="s">
        <v>547</v>
      </c>
      <c r="B385" s="118">
        <v>141.9032</v>
      </c>
      <c r="C385" s="118">
        <v>3.3765999999999998</v>
      </c>
      <c r="D385" s="118">
        <v>104.9807</v>
      </c>
      <c r="E385" s="118">
        <v>108.54</v>
      </c>
      <c r="F385" s="118">
        <v>42.7849</v>
      </c>
      <c r="G385" s="118">
        <v>16.438800000000001</v>
      </c>
      <c r="H385" s="118">
        <v>12</v>
      </c>
      <c r="I385" s="118">
        <v>13.468999999999999</v>
      </c>
      <c r="J385" s="118"/>
      <c r="K385" s="118">
        <v>21</v>
      </c>
      <c r="L385" s="118">
        <v>2.1730999999999998</v>
      </c>
      <c r="M385" s="118">
        <v>11.296099999999999</v>
      </c>
      <c r="N385" s="118">
        <v>0</v>
      </c>
      <c r="O385" s="118">
        <v>0</v>
      </c>
      <c r="P385" s="118">
        <v>173.0147</v>
      </c>
    </row>
    <row r="386" spans="1:16" x14ac:dyDescent="0.25">
      <c r="A386" s="118" t="s">
        <v>344</v>
      </c>
      <c r="B386" s="120">
        <v>4326.5078000000003</v>
      </c>
      <c r="C386" s="118">
        <v>41.177199999999999</v>
      </c>
      <c r="D386" s="120">
        <v>4367.6850000000004</v>
      </c>
      <c r="E386" s="120">
        <v>2374.25</v>
      </c>
      <c r="F386" s="120">
        <v>1286.2832000000001</v>
      </c>
      <c r="G386" s="118">
        <v>271.99169999999998</v>
      </c>
      <c r="H386" s="118">
        <v>697</v>
      </c>
      <c r="I386" s="118">
        <v>560.37400000000002</v>
      </c>
      <c r="J386" s="118">
        <v>102.4695</v>
      </c>
      <c r="K386" s="118">
        <v>427</v>
      </c>
      <c r="L386" s="118">
        <v>90.411100000000005</v>
      </c>
      <c r="M386" s="118">
        <v>201.95339999999999</v>
      </c>
      <c r="N386" s="118">
        <v>0</v>
      </c>
      <c r="O386" s="118">
        <v>0</v>
      </c>
      <c r="P386" s="120">
        <v>4944.0995999999996</v>
      </c>
    </row>
    <row r="387" spans="1:16" x14ac:dyDescent="0.25">
      <c r="A387" s="118" t="s">
        <v>345</v>
      </c>
      <c r="B387" s="120">
        <v>1541.1891000000001</v>
      </c>
      <c r="C387" s="118">
        <v>48.947600000000001</v>
      </c>
      <c r="D387" s="120">
        <v>1590.1367</v>
      </c>
      <c r="E387" s="118">
        <v>947.09</v>
      </c>
      <c r="F387" s="118">
        <v>468.2953</v>
      </c>
      <c r="G387" s="118">
        <v>119.6987</v>
      </c>
      <c r="H387" s="118">
        <v>247</v>
      </c>
      <c r="I387" s="118">
        <v>204.0145</v>
      </c>
      <c r="J387" s="118">
        <v>32.239100000000001</v>
      </c>
      <c r="K387" s="118">
        <v>5</v>
      </c>
      <c r="L387" s="118">
        <v>32.915799999999997</v>
      </c>
      <c r="M387" s="118"/>
      <c r="N387" s="118">
        <v>0</v>
      </c>
      <c r="O387" s="118">
        <v>0</v>
      </c>
      <c r="P387" s="120">
        <v>1742.0744999999999</v>
      </c>
    </row>
    <row r="388" spans="1:16" x14ac:dyDescent="0.25">
      <c r="A388" s="118" t="s">
        <v>346</v>
      </c>
      <c r="B388" s="118">
        <v>345.59949999999998</v>
      </c>
      <c r="C388" s="118">
        <v>22.2607</v>
      </c>
      <c r="D388" s="118">
        <v>367.86020000000002</v>
      </c>
      <c r="E388" s="118">
        <v>213</v>
      </c>
      <c r="F388" s="118">
        <v>108.3348</v>
      </c>
      <c r="G388" s="118">
        <v>26.1663</v>
      </c>
      <c r="H388" s="118">
        <v>73</v>
      </c>
      <c r="I388" s="118">
        <v>47.1965</v>
      </c>
      <c r="J388" s="118">
        <v>19.352699999999999</v>
      </c>
      <c r="K388" s="118"/>
      <c r="L388" s="118">
        <v>7.6147</v>
      </c>
      <c r="M388" s="118"/>
      <c r="N388" s="118">
        <v>0</v>
      </c>
      <c r="O388" s="118">
        <v>0</v>
      </c>
      <c r="P388" s="118">
        <v>413.37920000000003</v>
      </c>
    </row>
    <row r="389" spans="1:16" x14ac:dyDescent="0.25">
      <c r="A389" s="118" t="s">
        <v>347</v>
      </c>
      <c r="B389" s="120">
        <v>3524.1408000000001</v>
      </c>
      <c r="C389" s="118">
        <v>93.114800000000002</v>
      </c>
      <c r="D389" s="120">
        <v>3617.2556</v>
      </c>
      <c r="E389" s="120">
        <v>1038.99</v>
      </c>
      <c r="F389" s="120">
        <v>1065.2818</v>
      </c>
      <c r="G389" s="118"/>
      <c r="H389" s="118">
        <v>595</v>
      </c>
      <c r="I389" s="118">
        <v>464.09390000000002</v>
      </c>
      <c r="J389" s="118">
        <v>98.179599999999994</v>
      </c>
      <c r="K389" s="118">
        <v>97</v>
      </c>
      <c r="L389" s="118">
        <v>74.877200000000002</v>
      </c>
      <c r="M389" s="118">
        <v>13.2737</v>
      </c>
      <c r="N389" s="118">
        <v>0</v>
      </c>
      <c r="O389" s="118">
        <v>0</v>
      </c>
      <c r="P389" s="120">
        <v>3728.7089000000001</v>
      </c>
    </row>
    <row r="390" spans="1:16" x14ac:dyDescent="0.25">
      <c r="A390" s="118" t="s">
        <v>548</v>
      </c>
      <c r="B390" s="118">
        <v>191.04580000000001</v>
      </c>
      <c r="C390" s="118">
        <v>0.34189999999999998</v>
      </c>
      <c r="D390" s="118">
        <v>138.3931</v>
      </c>
      <c r="E390" s="118">
        <v>102</v>
      </c>
      <c r="F390" s="118">
        <v>56.363700000000001</v>
      </c>
      <c r="G390" s="118">
        <v>11.4091</v>
      </c>
      <c r="H390" s="118">
        <v>32</v>
      </c>
      <c r="I390" s="118">
        <v>17.755800000000001</v>
      </c>
      <c r="J390" s="118">
        <v>10.6831</v>
      </c>
      <c r="K390" s="118"/>
      <c r="L390" s="118">
        <v>2.8647</v>
      </c>
      <c r="M390" s="118"/>
      <c r="N390" s="118">
        <v>2.7791000000000001</v>
      </c>
      <c r="O390" s="118">
        <v>0</v>
      </c>
      <c r="P390" s="118">
        <v>216.25899999999999</v>
      </c>
    </row>
    <row r="391" spans="1:16" x14ac:dyDescent="0.25">
      <c r="A391" s="118" t="s">
        <v>348</v>
      </c>
      <c r="B391" s="120">
        <v>1178.6566</v>
      </c>
      <c r="C391" s="118">
        <v>24.189900000000002</v>
      </c>
      <c r="D391" s="120">
        <v>1202.8465000000001</v>
      </c>
      <c r="E391" s="118">
        <v>365</v>
      </c>
      <c r="F391" s="118">
        <v>354.23829999999998</v>
      </c>
      <c r="G391" s="118">
        <v>2.6903999999999999</v>
      </c>
      <c r="H391" s="118">
        <v>203</v>
      </c>
      <c r="I391" s="118">
        <v>154.3252</v>
      </c>
      <c r="J391" s="118">
        <v>36.506100000000004</v>
      </c>
      <c r="K391" s="118">
        <v>10</v>
      </c>
      <c r="L391" s="118">
        <v>24.898900000000001</v>
      </c>
      <c r="M391" s="118"/>
      <c r="N391" s="118">
        <v>8.6986000000000008</v>
      </c>
      <c r="O391" s="118">
        <v>0</v>
      </c>
      <c r="P391" s="120">
        <v>1250.7416000000001</v>
      </c>
    </row>
    <row r="392" spans="1:16" x14ac:dyDescent="0.25">
      <c r="A392" s="118" t="s">
        <v>349</v>
      </c>
      <c r="B392" s="118">
        <v>374.43669999999997</v>
      </c>
      <c r="C392" s="118">
        <v>0.20549999999999999</v>
      </c>
      <c r="D392" s="118">
        <v>374.6422</v>
      </c>
      <c r="E392" s="118">
        <v>145</v>
      </c>
      <c r="F392" s="118">
        <v>110.3321</v>
      </c>
      <c r="G392" s="118">
        <v>8.6669999999999998</v>
      </c>
      <c r="H392" s="118">
        <v>37</v>
      </c>
      <c r="I392" s="118">
        <v>48.066600000000001</v>
      </c>
      <c r="J392" s="118"/>
      <c r="K392" s="118"/>
      <c r="L392" s="118">
        <v>7.7550999999999997</v>
      </c>
      <c r="M392" s="118"/>
      <c r="N392" s="118">
        <v>5.3569000000000004</v>
      </c>
      <c r="O392" s="118">
        <v>0</v>
      </c>
      <c r="P392" s="118">
        <v>388.66609999999997</v>
      </c>
    </row>
    <row r="393" spans="1:16" x14ac:dyDescent="0.25">
      <c r="A393" s="118" t="s">
        <v>549</v>
      </c>
      <c r="B393" s="118">
        <v>44.252200000000002</v>
      </c>
      <c r="C393" s="118"/>
      <c r="D393" s="118">
        <v>34.722799999999999</v>
      </c>
      <c r="E393" s="118">
        <v>15</v>
      </c>
      <c r="F393" s="118">
        <v>13.032299999999999</v>
      </c>
      <c r="G393" s="118">
        <v>0.4919</v>
      </c>
      <c r="H393" s="118">
        <v>6</v>
      </c>
      <c r="I393" s="118">
        <v>4.4549000000000003</v>
      </c>
      <c r="J393" s="118">
        <v>1.1588000000000001</v>
      </c>
      <c r="K393" s="118"/>
      <c r="L393" s="118">
        <v>0.71879999999999999</v>
      </c>
      <c r="M393" s="118"/>
      <c r="N393" s="118">
        <v>0</v>
      </c>
      <c r="O393" s="118">
        <v>0</v>
      </c>
      <c r="P393" s="118">
        <v>45.902900000000002</v>
      </c>
    </row>
    <row r="394" spans="1:16" x14ac:dyDescent="0.25">
      <c r="A394" s="118" t="s">
        <v>350</v>
      </c>
      <c r="B394" s="118">
        <v>637.47640000000001</v>
      </c>
      <c r="C394" s="118">
        <v>32.255400000000002</v>
      </c>
      <c r="D394" s="118">
        <v>669.73180000000002</v>
      </c>
      <c r="E394" s="118">
        <v>397</v>
      </c>
      <c r="F394" s="118">
        <v>197.23599999999999</v>
      </c>
      <c r="G394" s="118">
        <v>49.941000000000003</v>
      </c>
      <c r="H394" s="118">
        <v>77</v>
      </c>
      <c r="I394" s="118">
        <v>85.926599999999993</v>
      </c>
      <c r="J394" s="118"/>
      <c r="K394" s="118">
        <v>22</v>
      </c>
      <c r="L394" s="118">
        <v>13.8634</v>
      </c>
      <c r="M394" s="118">
        <v>4.8818999999999999</v>
      </c>
      <c r="N394" s="118">
        <v>0</v>
      </c>
      <c r="O394" s="118">
        <v>0</v>
      </c>
      <c r="P394" s="118">
        <v>724.55470000000003</v>
      </c>
    </row>
    <row r="395" spans="1:16" x14ac:dyDescent="0.25">
      <c r="A395" s="118" t="s">
        <v>351</v>
      </c>
      <c r="B395" s="118">
        <v>535.8193</v>
      </c>
      <c r="C395" s="118">
        <v>14.9939</v>
      </c>
      <c r="D395" s="118">
        <v>550.81320000000005</v>
      </c>
      <c r="E395" s="118">
        <v>106</v>
      </c>
      <c r="F395" s="118">
        <v>162.21449999999999</v>
      </c>
      <c r="G395" s="118"/>
      <c r="H395" s="118">
        <v>70</v>
      </c>
      <c r="I395" s="118">
        <v>70.669300000000007</v>
      </c>
      <c r="J395" s="118"/>
      <c r="K395" s="118"/>
      <c r="L395" s="118">
        <v>11.4018</v>
      </c>
      <c r="M395" s="118"/>
      <c r="N395" s="118">
        <v>0</v>
      </c>
      <c r="O395" s="118">
        <v>0</v>
      </c>
      <c r="P395" s="118">
        <v>550.81320000000005</v>
      </c>
    </row>
    <row r="396" spans="1:16" x14ac:dyDescent="0.25">
      <c r="A396" s="118" t="s">
        <v>352</v>
      </c>
      <c r="B396" s="118">
        <v>610.88229999999999</v>
      </c>
      <c r="C396" s="118">
        <v>3.0636999999999999</v>
      </c>
      <c r="D396" s="118">
        <v>613.94600000000003</v>
      </c>
      <c r="E396" s="118">
        <v>96.31</v>
      </c>
      <c r="F396" s="118">
        <v>180.80709999999999</v>
      </c>
      <c r="G396" s="118"/>
      <c r="H396" s="118">
        <v>52</v>
      </c>
      <c r="I396" s="118">
        <v>78.769300000000001</v>
      </c>
      <c r="J396" s="118"/>
      <c r="K396" s="118"/>
      <c r="L396" s="118">
        <v>12.7087</v>
      </c>
      <c r="M396" s="118"/>
      <c r="N396" s="118">
        <v>0</v>
      </c>
      <c r="O396" s="118">
        <v>0</v>
      </c>
      <c r="P396" s="118">
        <v>613.94600000000003</v>
      </c>
    </row>
    <row r="397" spans="1:16" x14ac:dyDescent="0.25">
      <c r="A397" s="118" t="s">
        <v>353</v>
      </c>
      <c r="B397" s="120">
        <v>3820.509</v>
      </c>
      <c r="C397" s="118">
        <v>76.514200000000002</v>
      </c>
      <c r="D397" s="120">
        <v>3897.0232000000001</v>
      </c>
      <c r="E397" s="118">
        <v>889.32</v>
      </c>
      <c r="F397" s="120">
        <v>1147.6732999999999</v>
      </c>
      <c r="G397" s="118"/>
      <c r="H397" s="118">
        <v>372</v>
      </c>
      <c r="I397" s="118">
        <v>499.98809999999997</v>
      </c>
      <c r="J397" s="118"/>
      <c r="K397" s="118">
        <v>43</v>
      </c>
      <c r="L397" s="118">
        <v>80.668400000000005</v>
      </c>
      <c r="M397" s="118"/>
      <c r="N397" s="118">
        <v>0</v>
      </c>
      <c r="O397" s="118">
        <v>0</v>
      </c>
      <c r="P397" s="120">
        <v>3897.0232000000001</v>
      </c>
    </row>
    <row r="398" spans="1:16" x14ac:dyDescent="0.25">
      <c r="A398" s="118" t="s">
        <v>354</v>
      </c>
      <c r="B398" s="120">
        <v>10770.903200000001</v>
      </c>
      <c r="C398" s="118">
        <v>454.55419999999998</v>
      </c>
      <c r="D398" s="120">
        <v>11225.457399999999</v>
      </c>
      <c r="E398" s="120">
        <v>1920.4</v>
      </c>
      <c r="F398" s="120">
        <v>3305.8971999999999</v>
      </c>
      <c r="G398" s="118"/>
      <c r="H398" s="115">
        <v>1187</v>
      </c>
      <c r="I398" s="120">
        <v>1440.2262000000001</v>
      </c>
      <c r="J398" s="118"/>
      <c r="K398" s="118">
        <v>638</v>
      </c>
      <c r="L398" s="118">
        <v>232.36699999999999</v>
      </c>
      <c r="M398" s="118">
        <v>243.37979999999999</v>
      </c>
      <c r="N398" s="118">
        <v>22.767099999999999</v>
      </c>
      <c r="O398" s="118">
        <v>0</v>
      </c>
      <c r="P398" s="120">
        <v>11491.604300000001</v>
      </c>
    </row>
    <row r="399" spans="1:16" x14ac:dyDescent="0.25">
      <c r="A399" s="118" t="s">
        <v>355</v>
      </c>
      <c r="B399" s="120">
        <v>2498.9605999999999</v>
      </c>
      <c r="C399" s="118">
        <v>152.65639999999999</v>
      </c>
      <c r="D399" s="120">
        <v>2651.6170000000002</v>
      </c>
      <c r="E399" s="120">
        <v>1099</v>
      </c>
      <c r="F399" s="118">
        <v>780.90120000000002</v>
      </c>
      <c r="G399" s="118">
        <v>79.524699999999996</v>
      </c>
      <c r="H399" s="118">
        <v>332</v>
      </c>
      <c r="I399" s="118">
        <v>340.20249999999999</v>
      </c>
      <c r="J399" s="118"/>
      <c r="K399" s="118"/>
      <c r="L399" s="118">
        <v>54.888500000000001</v>
      </c>
      <c r="M399" s="118"/>
      <c r="N399" s="118">
        <v>21.8553</v>
      </c>
      <c r="O399" s="118">
        <v>0</v>
      </c>
      <c r="P399" s="120">
        <v>2752.9969999999998</v>
      </c>
    </row>
    <row r="400" spans="1:16" x14ac:dyDescent="0.25">
      <c r="A400" s="118" t="s">
        <v>356</v>
      </c>
      <c r="B400" s="118">
        <v>294.14830000000001</v>
      </c>
      <c r="C400" s="118">
        <v>17.677399999999999</v>
      </c>
      <c r="D400" s="118">
        <v>311.82569999999998</v>
      </c>
      <c r="E400" s="118">
        <v>313.2</v>
      </c>
      <c r="F400" s="118">
        <v>91.832700000000003</v>
      </c>
      <c r="G400" s="118">
        <v>55.341799999999999</v>
      </c>
      <c r="H400" s="118">
        <v>46</v>
      </c>
      <c r="I400" s="118">
        <v>40.007199999999997</v>
      </c>
      <c r="J400" s="118">
        <v>4.4946000000000002</v>
      </c>
      <c r="K400" s="118"/>
      <c r="L400" s="118">
        <v>6.4547999999999996</v>
      </c>
      <c r="M400" s="118"/>
      <c r="N400" s="118">
        <v>2.1875</v>
      </c>
      <c r="O400" s="118">
        <v>0</v>
      </c>
      <c r="P400" s="118">
        <v>373.84960000000001</v>
      </c>
    </row>
    <row r="401" spans="1:16" x14ac:dyDescent="0.25">
      <c r="A401" s="118" t="s">
        <v>357</v>
      </c>
      <c r="B401" s="118">
        <v>240.26050000000001</v>
      </c>
      <c r="C401" s="118">
        <v>11.683299999999999</v>
      </c>
      <c r="D401" s="118">
        <v>251.94380000000001</v>
      </c>
      <c r="E401" s="118">
        <v>106</v>
      </c>
      <c r="F401" s="118">
        <v>74.197400000000002</v>
      </c>
      <c r="G401" s="118">
        <v>7.9505999999999997</v>
      </c>
      <c r="H401" s="118">
        <v>46</v>
      </c>
      <c r="I401" s="118">
        <v>32.324399999999997</v>
      </c>
      <c r="J401" s="118">
        <v>10.2567</v>
      </c>
      <c r="K401" s="118"/>
      <c r="L401" s="118">
        <v>5.2152000000000003</v>
      </c>
      <c r="M401" s="118"/>
      <c r="N401" s="118">
        <v>0</v>
      </c>
      <c r="O401" s="118">
        <v>0</v>
      </c>
      <c r="P401" s="118">
        <v>270.15109999999999</v>
      </c>
    </row>
    <row r="402" spans="1:16" x14ac:dyDescent="0.25">
      <c r="A402" s="118" t="s">
        <v>358</v>
      </c>
      <c r="B402" s="118">
        <v>337.28960000000001</v>
      </c>
      <c r="C402" s="118">
        <v>16.136900000000001</v>
      </c>
      <c r="D402" s="118">
        <v>353.42649999999998</v>
      </c>
      <c r="E402" s="118">
        <v>322.62</v>
      </c>
      <c r="F402" s="118">
        <v>104.08410000000001</v>
      </c>
      <c r="G402" s="118">
        <v>54.634</v>
      </c>
      <c r="H402" s="118">
        <v>57</v>
      </c>
      <c r="I402" s="118">
        <v>45.3446</v>
      </c>
      <c r="J402" s="118">
        <v>8.7415000000000003</v>
      </c>
      <c r="K402" s="118"/>
      <c r="L402" s="118">
        <v>7.3159000000000001</v>
      </c>
      <c r="M402" s="118"/>
      <c r="N402" s="118">
        <v>0</v>
      </c>
      <c r="O402" s="118">
        <v>0</v>
      </c>
      <c r="P402" s="118">
        <v>416.80200000000002</v>
      </c>
    </row>
    <row r="403" spans="1:16" x14ac:dyDescent="0.25">
      <c r="A403" s="118" t="s">
        <v>359</v>
      </c>
      <c r="B403" s="118">
        <v>509.31610000000001</v>
      </c>
      <c r="C403" s="118">
        <v>3.2299000000000002</v>
      </c>
      <c r="D403" s="118">
        <v>512.54600000000005</v>
      </c>
      <c r="E403" s="118">
        <v>236</v>
      </c>
      <c r="F403" s="118">
        <v>150.94479999999999</v>
      </c>
      <c r="G403" s="118">
        <v>21.2638</v>
      </c>
      <c r="H403" s="118">
        <v>70</v>
      </c>
      <c r="I403" s="118">
        <v>65.759699999999995</v>
      </c>
      <c r="J403" s="118">
        <v>3.1802999999999999</v>
      </c>
      <c r="K403" s="118">
        <v>12</v>
      </c>
      <c r="L403" s="118">
        <v>10.6097</v>
      </c>
      <c r="M403" s="118">
        <v>0.83420000000000005</v>
      </c>
      <c r="N403" s="118">
        <v>0</v>
      </c>
      <c r="O403" s="118">
        <v>0</v>
      </c>
      <c r="P403" s="118">
        <v>537.82429999999999</v>
      </c>
    </row>
    <row r="404" spans="1:16" x14ac:dyDescent="0.25">
      <c r="A404" s="118" t="s">
        <v>360</v>
      </c>
      <c r="B404" s="118">
        <v>638.07190000000003</v>
      </c>
      <c r="C404" s="118">
        <v>31.523800000000001</v>
      </c>
      <c r="D404" s="118">
        <v>669.59569999999997</v>
      </c>
      <c r="E404" s="118">
        <v>339.01</v>
      </c>
      <c r="F404" s="118">
        <v>197.19589999999999</v>
      </c>
      <c r="G404" s="118">
        <v>35.453499999999998</v>
      </c>
      <c r="H404" s="118">
        <v>127</v>
      </c>
      <c r="I404" s="118">
        <v>85.909099999999995</v>
      </c>
      <c r="J404" s="118">
        <v>30.818200000000001</v>
      </c>
      <c r="K404" s="118">
        <v>3</v>
      </c>
      <c r="L404" s="118">
        <v>13.8606</v>
      </c>
      <c r="M404" s="118"/>
      <c r="N404" s="118">
        <v>13.107200000000001</v>
      </c>
      <c r="O404" s="118">
        <v>0</v>
      </c>
      <c r="P404" s="118">
        <v>748.97460000000001</v>
      </c>
    </row>
    <row r="405" spans="1:16" x14ac:dyDescent="0.25">
      <c r="A405" s="118" t="s">
        <v>550</v>
      </c>
      <c r="B405" s="118">
        <v>51.872100000000003</v>
      </c>
      <c r="C405" s="118">
        <v>0.32200000000000001</v>
      </c>
      <c r="D405" s="118">
        <v>34.9617</v>
      </c>
      <c r="E405" s="118">
        <v>33.61</v>
      </c>
      <c r="F405" s="118">
        <v>15.3712</v>
      </c>
      <c r="G405" s="118">
        <v>4.5597000000000003</v>
      </c>
      <c r="H405" s="118">
        <v>9</v>
      </c>
      <c r="I405" s="118">
        <v>4.4855999999999998</v>
      </c>
      <c r="J405" s="118">
        <v>3.3858000000000001</v>
      </c>
      <c r="K405" s="118"/>
      <c r="L405" s="118">
        <v>0.72370000000000001</v>
      </c>
      <c r="M405" s="118"/>
      <c r="N405" s="118">
        <v>0</v>
      </c>
      <c r="O405" s="118">
        <v>0</v>
      </c>
      <c r="P405" s="118">
        <v>60.139600000000002</v>
      </c>
    </row>
    <row r="406" spans="1:16" x14ac:dyDescent="0.25">
      <c r="A406" s="118" t="s">
        <v>361</v>
      </c>
      <c r="B406" s="118">
        <v>399.91210000000001</v>
      </c>
      <c r="C406" s="118">
        <v>14.6807</v>
      </c>
      <c r="D406" s="118">
        <v>414.59280000000001</v>
      </c>
      <c r="E406" s="118">
        <v>284.60000000000002</v>
      </c>
      <c r="F406" s="118">
        <v>122.0976</v>
      </c>
      <c r="G406" s="118">
        <v>40.625599999999999</v>
      </c>
      <c r="H406" s="118">
        <v>70</v>
      </c>
      <c r="I406" s="118">
        <v>53.192300000000003</v>
      </c>
      <c r="J406" s="118">
        <v>12.6058</v>
      </c>
      <c r="K406" s="118"/>
      <c r="L406" s="118">
        <v>8.5821000000000005</v>
      </c>
      <c r="M406" s="118"/>
      <c r="N406" s="118">
        <v>2.7850999999999999</v>
      </c>
      <c r="O406" s="118">
        <v>0</v>
      </c>
      <c r="P406" s="118">
        <v>470.60930000000002</v>
      </c>
    </row>
    <row r="407" spans="1:16" x14ac:dyDescent="0.25">
      <c r="A407" s="118" t="s">
        <v>362</v>
      </c>
      <c r="B407" s="118">
        <v>488.7484</v>
      </c>
      <c r="C407" s="118">
        <v>21.672699999999999</v>
      </c>
      <c r="D407" s="118">
        <v>510.42110000000002</v>
      </c>
      <c r="E407" s="118">
        <v>242</v>
      </c>
      <c r="F407" s="118">
        <v>150.31899999999999</v>
      </c>
      <c r="G407" s="118">
        <v>22.920200000000001</v>
      </c>
      <c r="H407" s="118">
        <v>122</v>
      </c>
      <c r="I407" s="118">
        <v>65.486999999999995</v>
      </c>
      <c r="J407" s="118">
        <v>42.384700000000002</v>
      </c>
      <c r="K407" s="118"/>
      <c r="L407" s="118">
        <v>10.5657</v>
      </c>
      <c r="M407" s="118"/>
      <c r="N407" s="118">
        <v>1.7798</v>
      </c>
      <c r="O407" s="118">
        <v>0</v>
      </c>
      <c r="P407" s="118">
        <v>577.50580000000002</v>
      </c>
    </row>
    <row r="408" spans="1:16" x14ac:dyDescent="0.25">
      <c r="A408" s="118" t="s">
        <v>363</v>
      </c>
      <c r="B408" s="120">
        <v>4006.3919000000001</v>
      </c>
      <c r="C408" s="118">
        <v>102.004</v>
      </c>
      <c r="D408" s="120">
        <v>4108.3959000000004</v>
      </c>
      <c r="E408" s="120">
        <v>1788.45</v>
      </c>
      <c r="F408" s="120">
        <v>1209.9226000000001</v>
      </c>
      <c r="G408" s="118">
        <v>41.435699999999997</v>
      </c>
      <c r="H408" s="118">
        <v>997</v>
      </c>
      <c r="I408" s="118">
        <v>527.10720000000003</v>
      </c>
      <c r="J408" s="118">
        <v>217.5463</v>
      </c>
      <c r="K408" s="118">
        <v>217</v>
      </c>
      <c r="L408" s="118">
        <v>85.043800000000005</v>
      </c>
      <c r="M408" s="118">
        <v>61.765300000000003</v>
      </c>
      <c r="N408" s="118">
        <v>21.464300000000001</v>
      </c>
      <c r="O408" s="118">
        <v>0</v>
      </c>
      <c r="P408" s="120">
        <v>4450.6075000000001</v>
      </c>
    </row>
    <row r="409" spans="1:16" x14ac:dyDescent="0.25">
      <c r="A409" s="118" t="s">
        <v>364</v>
      </c>
      <c r="B409" s="118">
        <v>735.14850000000001</v>
      </c>
      <c r="C409" s="118">
        <v>30.1465</v>
      </c>
      <c r="D409" s="118">
        <v>765.29499999999996</v>
      </c>
      <c r="E409" s="118">
        <v>360</v>
      </c>
      <c r="F409" s="118">
        <v>225.3794</v>
      </c>
      <c r="G409" s="118">
        <v>33.655200000000001</v>
      </c>
      <c r="H409" s="118">
        <v>70</v>
      </c>
      <c r="I409" s="118">
        <v>98.187299999999993</v>
      </c>
      <c r="J409" s="118"/>
      <c r="K409" s="118"/>
      <c r="L409" s="118">
        <v>15.8416</v>
      </c>
      <c r="M409" s="118"/>
      <c r="N409" s="118">
        <v>0</v>
      </c>
      <c r="O409" s="118">
        <v>0</v>
      </c>
      <c r="P409" s="118">
        <v>798.9502</v>
      </c>
    </row>
    <row r="410" spans="1:16" x14ac:dyDescent="0.25">
      <c r="A410" s="118" t="s">
        <v>365</v>
      </c>
      <c r="B410" s="118">
        <v>469.28910000000002</v>
      </c>
      <c r="C410" s="118">
        <v>19.4893</v>
      </c>
      <c r="D410" s="118">
        <v>488.77839999999998</v>
      </c>
      <c r="E410" s="118">
        <v>183.6</v>
      </c>
      <c r="F410" s="118">
        <v>143.9452</v>
      </c>
      <c r="G410" s="118">
        <v>9.9137000000000004</v>
      </c>
      <c r="H410" s="118">
        <v>45</v>
      </c>
      <c r="I410" s="118">
        <v>62.710299999999997</v>
      </c>
      <c r="J410" s="118"/>
      <c r="K410" s="118"/>
      <c r="L410" s="118">
        <v>10.117699999999999</v>
      </c>
      <c r="M410" s="118"/>
      <c r="N410" s="118">
        <v>0</v>
      </c>
      <c r="O410" s="118">
        <v>0</v>
      </c>
      <c r="P410" s="118">
        <v>498.69209999999998</v>
      </c>
    </row>
    <row r="411" spans="1:16" x14ac:dyDescent="0.25">
      <c r="A411" s="118" t="s">
        <v>366</v>
      </c>
      <c r="B411" s="120">
        <v>1344.076</v>
      </c>
      <c r="C411" s="118">
        <v>45.641800000000003</v>
      </c>
      <c r="D411" s="120">
        <v>1389.7177999999999</v>
      </c>
      <c r="E411" s="118"/>
      <c r="F411" s="118">
        <v>409.27190000000002</v>
      </c>
      <c r="G411" s="118"/>
      <c r="H411" s="118"/>
      <c r="I411" s="118">
        <v>178.30080000000001</v>
      </c>
      <c r="J411" s="118"/>
      <c r="K411" s="118"/>
      <c r="L411" s="118">
        <v>28.767199999999999</v>
      </c>
      <c r="M411" s="118"/>
      <c r="N411" s="118">
        <v>11.927300000000001</v>
      </c>
      <c r="O411" s="118">
        <v>0</v>
      </c>
      <c r="P411" s="120">
        <v>1401.6451</v>
      </c>
    </row>
    <row r="412" spans="1:16" x14ac:dyDescent="0.25">
      <c r="A412" s="118" t="s">
        <v>367</v>
      </c>
      <c r="B412" s="118">
        <v>580.20529999999997</v>
      </c>
      <c r="C412" s="118">
        <v>39.359200000000001</v>
      </c>
      <c r="D412" s="118">
        <v>619.56449999999995</v>
      </c>
      <c r="E412" s="118">
        <v>251.76</v>
      </c>
      <c r="F412" s="118">
        <v>182.46170000000001</v>
      </c>
      <c r="G412" s="118">
        <v>17.3246</v>
      </c>
      <c r="H412" s="118">
        <v>72</v>
      </c>
      <c r="I412" s="118">
        <v>79.490099999999998</v>
      </c>
      <c r="J412" s="118"/>
      <c r="K412" s="118">
        <v>10</v>
      </c>
      <c r="L412" s="118">
        <v>12.824999999999999</v>
      </c>
      <c r="M412" s="118"/>
      <c r="N412" s="118">
        <v>7.3265000000000002</v>
      </c>
      <c r="O412" s="118">
        <v>0</v>
      </c>
      <c r="P412" s="118">
        <v>644.21559999999999</v>
      </c>
    </row>
    <row r="413" spans="1:16" x14ac:dyDescent="0.25">
      <c r="A413" s="118" t="s">
        <v>368</v>
      </c>
      <c r="B413" s="118">
        <v>728.14110000000005</v>
      </c>
      <c r="C413" s="118">
        <v>25.627700000000001</v>
      </c>
      <c r="D413" s="118">
        <v>753.76880000000006</v>
      </c>
      <c r="E413" s="118">
        <v>239.32</v>
      </c>
      <c r="F413" s="118">
        <v>221.98490000000001</v>
      </c>
      <c r="G413" s="118">
        <v>4.3338000000000001</v>
      </c>
      <c r="H413" s="118">
        <v>119</v>
      </c>
      <c r="I413" s="118">
        <v>96.708500000000001</v>
      </c>
      <c r="J413" s="118">
        <v>16.718599999999999</v>
      </c>
      <c r="K413" s="118"/>
      <c r="L413" s="118">
        <v>15.603</v>
      </c>
      <c r="M413" s="118"/>
      <c r="N413" s="118">
        <v>0</v>
      </c>
      <c r="O413" s="118">
        <v>0</v>
      </c>
      <c r="P413" s="118">
        <v>774.82119999999998</v>
      </c>
    </row>
    <row r="414" spans="1:16" x14ac:dyDescent="0.25">
      <c r="A414" s="118" t="s">
        <v>369</v>
      </c>
      <c r="B414" s="118">
        <v>312.29840000000002</v>
      </c>
      <c r="C414" s="118">
        <v>4.4827000000000004</v>
      </c>
      <c r="D414" s="118">
        <v>316.78109999999998</v>
      </c>
      <c r="E414" s="118">
        <v>58</v>
      </c>
      <c r="F414" s="118">
        <v>93.292000000000002</v>
      </c>
      <c r="G414" s="118"/>
      <c r="H414" s="118">
        <v>46</v>
      </c>
      <c r="I414" s="118">
        <v>40.643000000000001</v>
      </c>
      <c r="J414" s="118">
        <v>4.0176999999999996</v>
      </c>
      <c r="K414" s="118"/>
      <c r="L414" s="118">
        <v>6.5574000000000003</v>
      </c>
      <c r="M414" s="118"/>
      <c r="N414" s="118">
        <v>0</v>
      </c>
      <c r="O414" s="118">
        <v>0</v>
      </c>
      <c r="P414" s="118">
        <v>320.79880000000003</v>
      </c>
    </row>
    <row r="415" spans="1:16" x14ac:dyDescent="0.25">
      <c r="A415" s="118" t="s">
        <v>551</v>
      </c>
      <c r="B415" s="118">
        <v>114.71380000000001</v>
      </c>
      <c r="C415" s="118">
        <v>0.17</v>
      </c>
      <c r="D415" s="118">
        <v>78.813599999999994</v>
      </c>
      <c r="E415" s="118">
        <v>42</v>
      </c>
      <c r="F415" s="118">
        <v>33.833300000000001</v>
      </c>
      <c r="G415" s="118">
        <v>2.0417000000000001</v>
      </c>
      <c r="H415" s="118">
        <v>24</v>
      </c>
      <c r="I415" s="118">
        <v>10.111800000000001</v>
      </c>
      <c r="J415" s="118">
        <v>10.4162</v>
      </c>
      <c r="K415" s="118"/>
      <c r="L415" s="118">
        <v>1.6314</v>
      </c>
      <c r="M415" s="118"/>
      <c r="N415" s="118">
        <v>0</v>
      </c>
      <c r="O415" s="118">
        <v>0</v>
      </c>
      <c r="P415" s="118">
        <v>127.3417</v>
      </c>
    </row>
    <row r="416" spans="1:16" x14ac:dyDescent="0.25">
      <c r="A416" s="118" t="s">
        <v>370</v>
      </c>
      <c r="B416" s="118">
        <v>174.2064</v>
      </c>
      <c r="C416" s="118"/>
      <c r="D416" s="118">
        <v>174.2064</v>
      </c>
      <c r="E416" s="118">
        <v>69.569999999999993</v>
      </c>
      <c r="F416" s="118">
        <v>51.303800000000003</v>
      </c>
      <c r="G416" s="118">
        <v>4.5666000000000002</v>
      </c>
      <c r="H416" s="118">
        <v>32</v>
      </c>
      <c r="I416" s="118">
        <v>22.3507</v>
      </c>
      <c r="J416" s="118">
        <v>7.2370000000000001</v>
      </c>
      <c r="K416" s="118"/>
      <c r="L416" s="118">
        <v>3.6061000000000001</v>
      </c>
      <c r="M416" s="118"/>
      <c r="N416" s="118">
        <v>0</v>
      </c>
      <c r="O416" s="118">
        <v>0</v>
      </c>
      <c r="P416" s="118">
        <v>186.01</v>
      </c>
    </row>
    <row r="417" spans="1:16" x14ac:dyDescent="0.25">
      <c r="A417" s="118" t="s">
        <v>371</v>
      </c>
      <c r="B417" s="118">
        <v>547.02779999999996</v>
      </c>
      <c r="C417" s="118">
        <v>5.8753000000000002</v>
      </c>
      <c r="D417" s="118">
        <v>552.90309999999999</v>
      </c>
      <c r="E417" s="118">
        <v>242</v>
      </c>
      <c r="F417" s="118">
        <v>162.83000000000001</v>
      </c>
      <c r="G417" s="118">
        <v>19.7925</v>
      </c>
      <c r="H417" s="118">
        <v>81</v>
      </c>
      <c r="I417" s="118">
        <v>70.9375</v>
      </c>
      <c r="J417" s="118">
        <v>7.5468999999999999</v>
      </c>
      <c r="K417" s="118"/>
      <c r="L417" s="118">
        <v>11.4451</v>
      </c>
      <c r="M417" s="118"/>
      <c r="N417" s="118">
        <v>0</v>
      </c>
      <c r="O417" s="118">
        <v>0</v>
      </c>
      <c r="P417" s="118">
        <v>580.24249999999995</v>
      </c>
    </row>
    <row r="418" spans="1:16" x14ac:dyDescent="0.25">
      <c r="A418" s="118" t="s">
        <v>372</v>
      </c>
      <c r="B418" s="120">
        <v>1824.9609</v>
      </c>
      <c r="C418" s="118">
        <v>20.537400000000002</v>
      </c>
      <c r="D418" s="120">
        <v>1845.4983</v>
      </c>
      <c r="E418" s="118">
        <v>862.02</v>
      </c>
      <c r="F418" s="118">
        <v>543.49919999999997</v>
      </c>
      <c r="G418" s="118">
        <v>79.630200000000002</v>
      </c>
      <c r="H418" s="118">
        <v>344</v>
      </c>
      <c r="I418" s="118">
        <v>236.7774</v>
      </c>
      <c r="J418" s="118">
        <v>80.416899999999998</v>
      </c>
      <c r="K418" s="118">
        <v>5</v>
      </c>
      <c r="L418" s="118">
        <v>38.201799999999999</v>
      </c>
      <c r="M418" s="118"/>
      <c r="N418" s="118">
        <v>7.8865999999999996</v>
      </c>
      <c r="O418" s="118">
        <v>0</v>
      </c>
      <c r="P418" s="120">
        <v>2013.432</v>
      </c>
    </row>
    <row r="419" spans="1:16" x14ac:dyDescent="0.25">
      <c r="A419" s="118" t="s">
        <v>373</v>
      </c>
      <c r="B419" s="120">
        <v>1008.7534000000001</v>
      </c>
      <c r="C419" s="118">
        <v>37.082000000000001</v>
      </c>
      <c r="D419" s="120">
        <v>1045.8353999999999</v>
      </c>
      <c r="E419" s="118">
        <v>201</v>
      </c>
      <c r="F419" s="118">
        <v>307.99849999999998</v>
      </c>
      <c r="G419" s="118"/>
      <c r="H419" s="118">
        <v>111</v>
      </c>
      <c r="I419" s="118">
        <v>134.1807</v>
      </c>
      <c r="J419" s="118"/>
      <c r="K419" s="118"/>
      <c r="L419" s="118">
        <v>21.648800000000001</v>
      </c>
      <c r="M419" s="118"/>
      <c r="N419" s="118">
        <v>0</v>
      </c>
      <c r="O419" s="118">
        <v>0</v>
      </c>
      <c r="P419" s="120">
        <v>1045.8353999999999</v>
      </c>
    </row>
    <row r="420" spans="1:16" x14ac:dyDescent="0.25">
      <c r="A420" s="118" t="s">
        <v>374</v>
      </c>
      <c r="B420" s="118">
        <v>237.7124</v>
      </c>
      <c r="C420" s="118">
        <v>0.65690000000000004</v>
      </c>
      <c r="D420" s="118">
        <v>238.36930000000001</v>
      </c>
      <c r="E420" s="118">
        <v>98</v>
      </c>
      <c r="F420" s="118">
        <v>70.199799999999996</v>
      </c>
      <c r="G420" s="118">
        <v>6.9500999999999999</v>
      </c>
      <c r="H420" s="118">
        <v>46</v>
      </c>
      <c r="I420" s="118">
        <v>30.582799999999999</v>
      </c>
      <c r="J420" s="118">
        <v>11.562900000000001</v>
      </c>
      <c r="K420" s="118"/>
      <c r="L420" s="118">
        <v>4.9341999999999997</v>
      </c>
      <c r="M420" s="118"/>
      <c r="N420" s="118">
        <v>2.5556000000000001</v>
      </c>
      <c r="O420" s="118">
        <v>0</v>
      </c>
      <c r="P420" s="118">
        <v>259.43790000000001</v>
      </c>
    </row>
    <row r="421" spans="1:16" x14ac:dyDescent="0.25">
      <c r="A421" s="118" t="s">
        <v>375</v>
      </c>
      <c r="B421" s="118">
        <v>191.02199999999999</v>
      </c>
      <c r="C421" s="118"/>
      <c r="D421" s="118">
        <v>191.02199999999999</v>
      </c>
      <c r="E421" s="118">
        <v>96</v>
      </c>
      <c r="F421" s="118">
        <v>56.256</v>
      </c>
      <c r="G421" s="118">
        <v>9.9359999999999999</v>
      </c>
      <c r="H421" s="118">
        <v>28</v>
      </c>
      <c r="I421" s="118">
        <v>24.508099999999999</v>
      </c>
      <c r="J421" s="118">
        <v>2.6189</v>
      </c>
      <c r="K421" s="118"/>
      <c r="L421" s="118">
        <v>3.9542000000000002</v>
      </c>
      <c r="M421" s="118"/>
      <c r="N421" s="118">
        <v>0</v>
      </c>
      <c r="O421" s="118">
        <v>0</v>
      </c>
      <c r="P421" s="118">
        <v>203.57689999999999</v>
      </c>
    </row>
    <row r="422" spans="1:16" x14ac:dyDescent="0.25">
      <c r="A422" s="118" t="s">
        <v>376</v>
      </c>
      <c r="B422" s="120">
        <v>1347.7035000000001</v>
      </c>
      <c r="C422" s="118">
        <v>24.065999999999999</v>
      </c>
      <c r="D422" s="120">
        <v>1371.7695000000001</v>
      </c>
      <c r="E422" s="118">
        <v>610.88</v>
      </c>
      <c r="F422" s="118">
        <v>403.98610000000002</v>
      </c>
      <c r="G422" s="118">
        <v>51.723500000000001</v>
      </c>
      <c r="H422" s="118">
        <v>189</v>
      </c>
      <c r="I422" s="118">
        <v>175.99799999999999</v>
      </c>
      <c r="J422" s="118">
        <v>9.7515000000000001</v>
      </c>
      <c r="K422" s="118"/>
      <c r="L422" s="118">
        <v>28.395600000000002</v>
      </c>
      <c r="M422" s="118"/>
      <c r="N422" s="118">
        <v>0</v>
      </c>
      <c r="O422" s="118">
        <v>0</v>
      </c>
      <c r="P422" s="120">
        <v>1433.2445</v>
      </c>
    </row>
    <row r="423" spans="1:16" x14ac:dyDescent="0.25">
      <c r="A423" s="118" t="s">
        <v>552</v>
      </c>
      <c r="B423" s="118">
        <v>67.902900000000002</v>
      </c>
      <c r="C423" s="118"/>
      <c r="D423" s="118">
        <v>44.657699999999998</v>
      </c>
      <c r="E423" s="118">
        <v>43.65</v>
      </c>
      <c r="F423" s="118">
        <v>19.997399999999999</v>
      </c>
      <c r="G423" s="118">
        <v>5.9131</v>
      </c>
      <c r="H423" s="118">
        <v>7</v>
      </c>
      <c r="I423" s="118">
        <v>5.7295999999999996</v>
      </c>
      <c r="J423" s="118">
        <v>0.95279999999999998</v>
      </c>
      <c r="K423" s="118"/>
      <c r="L423" s="118">
        <v>0.9244</v>
      </c>
      <c r="M423" s="118"/>
      <c r="N423" s="118">
        <v>0</v>
      </c>
      <c r="O423" s="118">
        <v>0</v>
      </c>
      <c r="P423" s="118">
        <v>74.768799999999999</v>
      </c>
    </row>
    <row r="424" spans="1:16" x14ac:dyDescent="0.25">
      <c r="A424" s="118" t="s">
        <v>377</v>
      </c>
      <c r="B424" s="118">
        <v>388.68389999999999</v>
      </c>
      <c r="C424" s="118">
        <v>13.6782</v>
      </c>
      <c r="D424" s="118">
        <v>402.3621</v>
      </c>
      <c r="E424" s="118">
        <v>245</v>
      </c>
      <c r="F424" s="118">
        <v>118.4956</v>
      </c>
      <c r="G424" s="118">
        <v>31.626100000000001</v>
      </c>
      <c r="H424" s="118">
        <v>47</v>
      </c>
      <c r="I424" s="118">
        <v>51.623100000000001</v>
      </c>
      <c r="J424" s="118"/>
      <c r="K424" s="118"/>
      <c r="L424" s="118">
        <v>8.3289000000000009</v>
      </c>
      <c r="M424" s="118"/>
      <c r="N424" s="118">
        <v>4.8132000000000001</v>
      </c>
      <c r="O424" s="118">
        <v>0</v>
      </c>
      <c r="P424" s="118">
        <v>438.8014</v>
      </c>
    </row>
    <row r="425" spans="1:16" x14ac:dyDescent="0.25">
      <c r="A425" s="118" t="s">
        <v>378</v>
      </c>
      <c r="B425" s="118">
        <v>186.51169999999999</v>
      </c>
      <c r="C425" s="118"/>
      <c r="D425" s="118">
        <v>186.51169999999999</v>
      </c>
      <c r="E425" s="118">
        <v>120.5</v>
      </c>
      <c r="F425" s="118">
        <v>54.927700000000002</v>
      </c>
      <c r="G425" s="118">
        <v>16.3931</v>
      </c>
      <c r="H425" s="118">
        <v>29</v>
      </c>
      <c r="I425" s="118">
        <v>23.929500000000001</v>
      </c>
      <c r="J425" s="118">
        <v>3.8029000000000002</v>
      </c>
      <c r="K425" s="118"/>
      <c r="L425" s="118">
        <v>3.8607999999999998</v>
      </c>
      <c r="M425" s="118"/>
      <c r="N425" s="118">
        <v>0</v>
      </c>
      <c r="O425" s="118">
        <v>0</v>
      </c>
      <c r="P425" s="118">
        <v>206.70769999999999</v>
      </c>
    </row>
    <row r="426" spans="1:16" x14ac:dyDescent="0.25">
      <c r="A426" s="118" t="s">
        <v>379</v>
      </c>
      <c r="B426" s="118">
        <v>181.5626</v>
      </c>
      <c r="C426" s="118"/>
      <c r="D426" s="118">
        <v>181.5626</v>
      </c>
      <c r="E426" s="118">
        <v>76</v>
      </c>
      <c r="F426" s="118">
        <v>53.470199999999998</v>
      </c>
      <c r="G426" s="118">
        <v>5.6325000000000003</v>
      </c>
      <c r="H426" s="118">
        <v>45</v>
      </c>
      <c r="I426" s="118">
        <v>23.294499999999999</v>
      </c>
      <c r="J426" s="118">
        <v>16.2791</v>
      </c>
      <c r="K426" s="118"/>
      <c r="L426" s="118">
        <v>3.7583000000000002</v>
      </c>
      <c r="M426" s="118"/>
      <c r="N426" s="118">
        <v>0</v>
      </c>
      <c r="O426" s="118">
        <v>0</v>
      </c>
      <c r="P426" s="118">
        <v>203.4742</v>
      </c>
    </row>
    <row r="427" spans="1:16" x14ac:dyDescent="0.25">
      <c r="A427" s="118" t="s">
        <v>380</v>
      </c>
      <c r="B427" s="118">
        <v>346.79520000000002</v>
      </c>
      <c r="C427" s="118"/>
      <c r="D427" s="118">
        <v>346.79520000000002</v>
      </c>
      <c r="E427" s="118">
        <v>190</v>
      </c>
      <c r="F427" s="118">
        <v>102.13120000000001</v>
      </c>
      <c r="G427" s="118">
        <v>21.967199999999998</v>
      </c>
      <c r="H427" s="118">
        <v>46</v>
      </c>
      <c r="I427" s="118">
        <v>44.4938</v>
      </c>
      <c r="J427" s="118">
        <v>1.1295999999999999</v>
      </c>
      <c r="K427" s="118"/>
      <c r="L427" s="118">
        <v>7.1787000000000001</v>
      </c>
      <c r="M427" s="118"/>
      <c r="N427" s="118">
        <v>0</v>
      </c>
      <c r="O427" s="118">
        <v>0</v>
      </c>
      <c r="P427" s="118">
        <v>369.892</v>
      </c>
    </row>
    <row r="428" spans="1:16" x14ac:dyDescent="0.25">
      <c r="A428" s="118" t="s">
        <v>381</v>
      </c>
      <c r="B428" s="120">
        <v>1308.1172999999999</v>
      </c>
      <c r="C428" s="118">
        <v>27.5901</v>
      </c>
      <c r="D428" s="120">
        <v>1335.7074</v>
      </c>
      <c r="E428" s="118">
        <v>988.54</v>
      </c>
      <c r="F428" s="118">
        <v>393.36579999999998</v>
      </c>
      <c r="G428" s="118">
        <v>148.79349999999999</v>
      </c>
      <c r="H428" s="118">
        <v>169</v>
      </c>
      <c r="I428" s="118">
        <v>171.37129999999999</v>
      </c>
      <c r="J428" s="118"/>
      <c r="K428" s="118"/>
      <c r="L428" s="118">
        <v>27.649100000000001</v>
      </c>
      <c r="M428" s="118"/>
      <c r="N428" s="118">
        <v>0</v>
      </c>
      <c r="O428" s="118">
        <v>0</v>
      </c>
      <c r="P428" s="120">
        <v>1484.5009</v>
      </c>
    </row>
    <row r="429" spans="1:16" x14ac:dyDescent="0.25">
      <c r="A429" s="118" t="s">
        <v>553</v>
      </c>
      <c r="B429" s="118">
        <v>130.7071</v>
      </c>
      <c r="C429" s="118"/>
      <c r="D429" s="118">
        <v>109.4718</v>
      </c>
      <c r="E429" s="118">
        <v>105</v>
      </c>
      <c r="F429" s="118">
        <v>38.493200000000002</v>
      </c>
      <c r="G429" s="118">
        <v>16.6267</v>
      </c>
      <c r="H429" s="118">
        <v>19</v>
      </c>
      <c r="I429" s="118">
        <v>14.045199999999999</v>
      </c>
      <c r="J429" s="118">
        <v>3.7161</v>
      </c>
      <c r="K429" s="118"/>
      <c r="L429" s="118">
        <v>2.2660999999999998</v>
      </c>
      <c r="M429" s="118"/>
      <c r="N429" s="118">
        <v>2.8559000000000001</v>
      </c>
      <c r="O429" s="118">
        <v>0</v>
      </c>
      <c r="P429" s="118">
        <v>153.9058</v>
      </c>
    </row>
    <row r="430" spans="1:16" x14ac:dyDescent="0.25">
      <c r="A430" s="118" t="s">
        <v>554</v>
      </c>
      <c r="B430" s="118">
        <v>127.3099</v>
      </c>
      <c r="C430" s="118"/>
      <c r="D430" s="118">
        <v>107.2133</v>
      </c>
      <c r="E430" s="118">
        <v>86.75</v>
      </c>
      <c r="F430" s="118">
        <v>37.492800000000003</v>
      </c>
      <c r="G430" s="118">
        <v>12.314299999999999</v>
      </c>
      <c r="H430" s="118">
        <v>23</v>
      </c>
      <c r="I430" s="118">
        <v>13.7555</v>
      </c>
      <c r="J430" s="118">
        <v>6.9333999999999998</v>
      </c>
      <c r="K430" s="118"/>
      <c r="L430" s="118">
        <v>2.2193000000000001</v>
      </c>
      <c r="M430" s="118"/>
      <c r="N430" s="118">
        <v>0</v>
      </c>
      <c r="O430" s="118">
        <v>0</v>
      </c>
      <c r="P430" s="118">
        <v>146.55760000000001</v>
      </c>
    </row>
    <row r="431" spans="1:16" x14ac:dyDescent="0.25">
      <c r="A431" s="118" t="s">
        <v>382</v>
      </c>
      <c r="B431" s="120">
        <v>15644.76</v>
      </c>
      <c r="C431" s="118">
        <v>326.87869999999998</v>
      </c>
      <c r="D431" s="120">
        <v>15971.6387</v>
      </c>
      <c r="E431" s="120">
        <v>2658.89</v>
      </c>
      <c r="F431" s="120">
        <v>4703.6476000000002</v>
      </c>
      <c r="G431" s="118"/>
      <c r="H431" s="115">
        <v>2627</v>
      </c>
      <c r="I431" s="120">
        <v>2049.1612</v>
      </c>
      <c r="J431" s="118">
        <v>433.37909999999999</v>
      </c>
      <c r="K431" s="118">
        <v>682</v>
      </c>
      <c r="L431" s="118">
        <v>330.61290000000002</v>
      </c>
      <c r="M431" s="118">
        <v>210.8322</v>
      </c>
      <c r="N431" s="118">
        <v>0</v>
      </c>
      <c r="O431" s="118">
        <v>0</v>
      </c>
      <c r="P431" s="120">
        <v>16615.849999999999</v>
      </c>
    </row>
    <row r="432" spans="1:16" x14ac:dyDescent="0.25">
      <c r="A432" s="118" t="s">
        <v>383</v>
      </c>
      <c r="B432" s="120">
        <v>15085.181399999999</v>
      </c>
      <c r="C432" s="118">
        <v>166.4693</v>
      </c>
      <c r="D432" s="120">
        <v>15251.6507</v>
      </c>
      <c r="E432" s="120">
        <v>1746.99</v>
      </c>
      <c r="F432" s="120">
        <v>4491.6111000000001</v>
      </c>
      <c r="G432" s="118"/>
      <c r="H432" s="115">
        <v>1943</v>
      </c>
      <c r="I432" s="120">
        <v>1956.7868000000001</v>
      </c>
      <c r="J432" s="118"/>
      <c r="K432" s="118">
        <v>529</v>
      </c>
      <c r="L432" s="118">
        <v>315.70920000000001</v>
      </c>
      <c r="M432" s="118">
        <v>127.97450000000001</v>
      </c>
      <c r="N432" s="118">
        <v>2.4335</v>
      </c>
      <c r="O432" s="118">
        <v>0</v>
      </c>
      <c r="P432" s="120">
        <v>15382.0587</v>
      </c>
    </row>
    <row r="433" spans="1:16" x14ac:dyDescent="0.25">
      <c r="A433" s="118" t="s">
        <v>384</v>
      </c>
      <c r="B433" s="120">
        <v>15699.3444</v>
      </c>
      <c r="C433" s="118">
        <v>242.2912</v>
      </c>
      <c r="D433" s="120">
        <v>15941.6356</v>
      </c>
      <c r="E433" s="120">
        <v>1701.02</v>
      </c>
      <c r="F433" s="120">
        <v>4694.8117000000002</v>
      </c>
      <c r="G433" s="118"/>
      <c r="H433" s="115">
        <v>2507</v>
      </c>
      <c r="I433" s="120">
        <v>2045.3117999999999</v>
      </c>
      <c r="J433" s="118">
        <v>346.26609999999999</v>
      </c>
      <c r="K433" s="118">
        <v>270</v>
      </c>
      <c r="L433" s="118">
        <v>329.99189999999999</v>
      </c>
      <c r="M433" s="118"/>
      <c r="N433" s="118">
        <v>0</v>
      </c>
      <c r="O433" s="118">
        <v>0</v>
      </c>
      <c r="P433" s="120">
        <v>16287.9017</v>
      </c>
    </row>
    <row r="434" spans="1:16" x14ac:dyDescent="0.25">
      <c r="A434" s="118" t="s">
        <v>385</v>
      </c>
      <c r="B434" s="120">
        <v>4141.6220999999996</v>
      </c>
      <c r="C434" s="118"/>
      <c r="D434" s="120">
        <v>4141.6220999999996</v>
      </c>
      <c r="E434" s="120">
        <v>1223.43</v>
      </c>
      <c r="F434" s="120">
        <v>1219.7076999999999</v>
      </c>
      <c r="G434" s="118">
        <v>0.93059999999999998</v>
      </c>
      <c r="H434" s="118">
        <v>819</v>
      </c>
      <c r="I434" s="118">
        <v>531.37009999999998</v>
      </c>
      <c r="J434" s="118">
        <v>215.72239999999999</v>
      </c>
      <c r="K434" s="118">
        <v>227</v>
      </c>
      <c r="L434" s="118">
        <v>85.7316</v>
      </c>
      <c r="M434" s="118">
        <v>84.761099999999999</v>
      </c>
      <c r="N434" s="118">
        <v>0.68689999999999996</v>
      </c>
      <c r="O434" s="118">
        <v>0</v>
      </c>
      <c r="P434" s="120">
        <v>4443.7231000000002</v>
      </c>
    </row>
    <row r="435" spans="1:16" x14ac:dyDescent="0.25">
      <c r="A435" s="118" t="s">
        <v>386</v>
      </c>
      <c r="B435" s="120">
        <v>1955.4367</v>
      </c>
      <c r="C435" s="118">
        <v>11.227</v>
      </c>
      <c r="D435" s="120">
        <v>1966.6637000000001</v>
      </c>
      <c r="E435" s="118">
        <v>342.24</v>
      </c>
      <c r="F435" s="118">
        <v>579.1825</v>
      </c>
      <c r="G435" s="118"/>
      <c r="H435" s="118">
        <v>305</v>
      </c>
      <c r="I435" s="118">
        <v>252.32300000000001</v>
      </c>
      <c r="J435" s="118">
        <v>39.507800000000003</v>
      </c>
      <c r="K435" s="118">
        <v>71</v>
      </c>
      <c r="L435" s="118">
        <v>40.709899999999998</v>
      </c>
      <c r="M435" s="118">
        <v>18.173999999999999</v>
      </c>
      <c r="N435" s="118">
        <v>13.576499999999999</v>
      </c>
      <c r="O435" s="118">
        <v>0</v>
      </c>
      <c r="P435" s="120">
        <v>2037.922</v>
      </c>
    </row>
    <row r="436" spans="1:16" x14ac:dyDescent="0.25">
      <c r="A436" s="118" t="s">
        <v>387</v>
      </c>
      <c r="B436" s="118">
        <v>296.21359999999999</v>
      </c>
      <c r="C436" s="118"/>
      <c r="D436" s="118">
        <v>296.21359999999999</v>
      </c>
      <c r="E436" s="118">
        <v>140</v>
      </c>
      <c r="F436" s="118">
        <v>87.234899999999996</v>
      </c>
      <c r="G436" s="118">
        <v>13.1913</v>
      </c>
      <c r="H436" s="118">
        <v>38</v>
      </c>
      <c r="I436" s="118">
        <v>38.004199999999997</v>
      </c>
      <c r="J436" s="118"/>
      <c r="K436" s="118"/>
      <c r="L436" s="118">
        <v>6.1315999999999997</v>
      </c>
      <c r="M436" s="118"/>
      <c r="N436" s="118">
        <v>0</v>
      </c>
      <c r="O436" s="118">
        <v>0</v>
      </c>
      <c r="P436" s="118">
        <v>309.4049</v>
      </c>
    </row>
    <row r="437" spans="1:16" x14ac:dyDescent="0.25">
      <c r="A437" s="118" t="s">
        <v>555</v>
      </c>
      <c r="B437" s="118">
        <v>78.494699999999995</v>
      </c>
      <c r="C437" s="118"/>
      <c r="D437" s="118">
        <v>44.6646</v>
      </c>
      <c r="E437" s="118">
        <v>51</v>
      </c>
      <c r="F437" s="118">
        <v>23.116700000000002</v>
      </c>
      <c r="G437" s="118">
        <v>6.9707999999999997</v>
      </c>
      <c r="H437" s="118">
        <v>2</v>
      </c>
      <c r="I437" s="118">
        <v>5.7305000000000001</v>
      </c>
      <c r="J437" s="118"/>
      <c r="K437" s="118"/>
      <c r="L437" s="118">
        <v>0.92459999999999998</v>
      </c>
      <c r="M437" s="118"/>
      <c r="N437" s="118">
        <v>0</v>
      </c>
      <c r="O437" s="118">
        <v>0</v>
      </c>
      <c r="P437" s="118">
        <v>85.465500000000006</v>
      </c>
    </row>
    <row r="438" spans="1:16" x14ac:dyDescent="0.25">
      <c r="A438" s="118" t="s">
        <v>388</v>
      </c>
      <c r="B438" s="118">
        <v>351.20069999999998</v>
      </c>
      <c r="C438" s="118">
        <v>7.6474000000000002</v>
      </c>
      <c r="D438" s="118">
        <v>358.84809999999999</v>
      </c>
      <c r="E438" s="118">
        <v>135</v>
      </c>
      <c r="F438" s="118">
        <v>105.6808</v>
      </c>
      <c r="G438" s="118">
        <v>7.3297999999999996</v>
      </c>
      <c r="H438" s="118">
        <v>49</v>
      </c>
      <c r="I438" s="118">
        <v>46.040199999999999</v>
      </c>
      <c r="J438" s="118">
        <v>2.2198000000000002</v>
      </c>
      <c r="K438" s="118"/>
      <c r="L438" s="118">
        <v>7.4282000000000004</v>
      </c>
      <c r="M438" s="118"/>
      <c r="N438" s="118">
        <v>0</v>
      </c>
      <c r="O438" s="118">
        <v>0</v>
      </c>
      <c r="P438" s="118">
        <v>368.39769999999999</v>
      </c>
    </row>
    <row r="439" spans="1:16" x14ac:dyDescent="0.25">
      <c r="A439" s="118" t="s">
        <v>389</v>
      </c>
      <c r="B439" s="118">
        <v>417.11</v>
      </c>
      <c r="C439" s="118">
        <v>9.7998999999999992</v>
      </c>
      <c r="D439" s="118">
        <v>426.90989999999999</v>
      </c>
      <c r="E439" s="118">
        <v>226.3</v>
      </c>
      <c r="F439" s="118">
        <v>125.72499999999999</v>
      </c>
      <c r="G439" s="118">
        <v>25.143799999999999</v>
      </c>
      <c r="H439" s="118">
        <v>93</v>
      </c>
      <c r="I439" s="118">
        <v>54.772500000000001</v>
      </c>
      <c r="J439" s="118">
        <v>28.6706</v>
      </c>
      <c r="K439" s="118"/>
      <c r="L439" s="118">
        <v>8.8369999999999997</v>
      </c>
      <c r="M439" s="118"/>
      <c r="N439" s="118">
        <v>0</v>
      </c>
      <c r="O439" s="118">
        <v>0</v>
      </c>
      <c r="P439" s="118">
        <v>480.72430000000003</v>
      </c>
    </row>
    <row r="440" spans="1:16" x14ac:dyDescent="0.25">
      <c r="A440" s="118" t="s">
        <v>390</v>
      </c>
      <c r="B440" s="118">
        <v>448.9264</v>
      </c>
      <c r="C440" s="118">
        <v>4.5500999999999996</v>
      </c>
      <c r="D440" s="118">
        <v>453.47649999999999</v>
      </c>
      <c r="E440" s="118">
        <v>341.41</v>
      </c>
      <c r="F440" s="118">
        <v>133.5488</v>
      </c>
      <c r="G440" s="118">
        <v>51.965299999999999</v>
      </c>
      <c r="H440" s="118">
        <v>92</v>
      </c>
      <c r="I440" s="118">
        <v>58.180999999999997</v>
      </c>
      <c r="J440" s="118">
        <v>25.3642</v>
      </c>
      <c r="K440" s="118"/>
      <c r="L440" s="118">
        <v>9.3870000000000005</v>
      </c>
      <c r="M440" s="118"/>
      <c r="N440" s="118">
        <v>0</v>
      </c>
      <c r="O440" s="118">
        <v>0</v>
      </c>
      <c r="P440" s="118">
        <v>530.80600000000004</v>
      </c>
    </row>
    <row r="441" spans="1:16" x14ac:dyDescent="0.25">
      <c r="A441" s="118" t="s">
        <v>391</v>
      </c>
      <c r="B441" s="120">
        <v>3463.5495999999998</v>
      </c>
      <c r="C441" s="118">
        <v>88.711200000000005</v>
      </c>
      <c r="D441" s="120">
        <v>3552.2608</v>
      </c>
      <c r="E441" s="120">
        <v>1774.35</v>
      </c>
      <c r="F441" s="120">
        <v>1046.1407999999999</v>
      </c>
      <c r="G441" s="118">
        <v>182.0523</v>
      </c>
      <c r="H441" s="118">
        <v>356</v>
      </c>
      <c r="I441" s="118">
        <v>455.75510000000003</v>
      </c>
      <c r="J441" s="118"/>
      <c r="K441" s="118">
        <v>12</v>
      </c>
      <c r="L441" s="118">
        <v>73.531800000000004</v>
      </c>
      <c r="M441" s="118"/>
      <c r="N441" s="118">
        <v>13.351699999999999</v>
      </c>
      <c r="O441" s="118">
        <v>0</v>
      </c>
      <c r="P441" s="120">
        <v>3747.6648</v>
      </c>
    </row>
    <row r="442" spans="1:16" x14ac:dyDescent="0.25">
      <c r="A442" s="118" t="s">
        <v>392</v>
      </c>
      <c r="B442" s="120">
        <v>2363.0261</v>
      </c>
      <c r="C442" s="118">
        <v>46.5505</v>
      </c>
      <c r="D442" s="120">
        <v>2409.5765999999999</v>
      </c>
      <c r="E442" s="118">
        <v>999.96</v>
      </c>
      <c r="F442" s="118">
        <v>709.62030000000004</v>
      </c>
      <c r="G442" s="118">
        <v>72.584900000000005</v>
      </c>
      <c r="H442" s="118">
        <v>311</v>
      </c>
      <c r="I442" s="118">
        <v>309.14870000000002</v>
      </c>
      <c r="J442" s="118">
        <v>1.3885000000000001</v>
      </c>
      <c r="K442" s="118">
        <v>5</v>
      </c>
      <c r="L442" s="118">
        <v>49.8782</v>
      </c>
      <c r="M442" s="118"/>
      <c r="N442" s="118">
        <v>0</v>
      </c>
      <c r="O442" s="118">
        <v>0</v>
      </c>
      <c r="P442" s="120">
        <v>2483.5500000000002</v>
      </c>
    </row>
    <row r="443" spans="1:16" x14ac:dyDescent="0.25">
      <c r="A443" s="118" t="s">
        <v>393</v>
      </c>
      <c r="B443" s="120">
        <v>1824.5940000000001</v>
      </c>
      <c r="C443" s="118">
        <v>81.321799999999996</v>
      </c>
      <c r="D443" s="120">
        <v>1905.9158</v>
      </c>
      <c r="E443" s="118">
        <v>926.97</v>
      </c>
      <c r="F443" s="118">
        <v>561.29219999999998</v>
      </c>
      <c r="G443" s="118">
        <v>91.419399999999996</v>
      </c>
      <c r="H443" s="118">
        <v>236</v>
      </c>
      <c r="I443" s="118">
        <v>244.529</v>
      </c>
      <c r="J443" s="118"/>
      <c r="K443" s="118">
        <v>2</v>
      </c>
      <c r="L443" s="118">
        <v>39.452500000000001</v>
      </c>
      <c r="M443" s="118"/>
      <c r="N443" s="118">
        <v>7.6342999999999996</v>
      </c>
      <c r="O443" s="118">
        <v>0</v>
      </c>
      <c r="P443" s="120">
        <v>2004.9694999999999</v>
      </c>
    </row>
    <row r="444" spans="1:16" x14ac:dyDescent="0.25">
      <c r="A444" s="118" t="s">
        <v>394</v>
      </c>
      <c r="B444" s="118">
        <v>878.33389999999997</v>
      </c>
      <c r="C444" s="118">
        <v>61.849600000000002</v>
      </c>
      <c r="D444" s="118">
        <v>940.18349999999998</v>
      </c>
      <c r="E444" s="118">
        <v>514</v>
      </c>
      <c r="F444" s="118">
        <v>276.88400000000001</v>
      </c>
      <c r="G444" s="118">
        <v>59.279000000000003</v>
      </c>
      <c r="H444" s="118">
        <v>147</v>
      </c>
      <c r="I444" s="118">
        <v>120.6255</v>
      </c>
      <c r="J444" s="118">
        <v>19.780799999999999</v>
      </c>
      <c r="K444" s="118"/>
      <c r="L444" s="118">
        <v>19.4618</v>
      </c>
      <c r="M444" s="118"/>
      <c r="N444" s="118">
        <v>7.5042999999999997</v>
      </c>
      <c r="O444" s="118">
        <v>0</v>
      </c>
      <c r="P444" s="120">
        <v>1026.7475999999999</v>
      </c>
    </row>
    <row r="445" spans="1:16" x14ac:dyDescent="0.25">
      <c r="A445" s="118" t="s">
        <v>395</v>
      </c>
      <c r="B445" s="120">
        <v>1660.0427999999999</v>
      </c>
      <c r="C445" s="118">
        <v>2.9278</v>
      </c>
      <c r="D445" s="120">
        <v>1662.9706000000001</v>
      </c>
      <c r="E445" s="118">
        <v>588.82000000000005</v>
      </c>
      <c r="F445" s="118">
        <v>489.7448</v>
      </c>
      <c r="G445" s="118">
        <v>24.768799999999999</v>
      </c>
      <c r="H445" s="118">
        <v>269</v>
      </c>
      <c r="I445" s="118">
        <v>213.35910000000001</v>
      </c>
      <c r="J445" s="118">
        <v>41.730699999999999</v>
      </c>
      <c r="K445" s="118">
        <v>4</v>
      </c>
      <c r="L445" s="118">
        <v>34.423499999999997</v>
      </c>
      <c r="M445" s="118"/>
      <c r="N445" s="118">
        <v>10.119400000000001</v>
      </c>
      <c r="O445" s="118">
        <v>0</v>
      </c>
      <c r="P445" s="120">
        <v>1739.5895</v>
      </c>
    </row>
    <row r="446" spans="1:16" x14ac:dyDescent="0.25">
      <c r="A446" s="118" t="s">
        <v>396</v>
      </c>
      <c r="B446" s="120">
        <v>13328.726699999999</v>
      </c>
      <c r="C446" s="118">
        <v>282.84100000000001</v>
      </c>
      <c r="D446" s="120">
        <v>13611.5677</v>
      </c>
      <c r="E446" s="120">
        <v>8948.23</v>
      </c>
      <c r="F446" s="120">
        <v>4008.6066999999998</v>
      </c>
      <c r="G446" s="120">
        <v>1234.9058</v>
      </c>
      <c r="H446" s="115">
        <v>2460</v>
      </c>
      <c r="I446" s="120">
        <v>1746.3641</v>
      </c>
      <c r="J446" s="118">
        <v>535.2269</v>
      </c>
      <c r="K446" s="118">
        <v>348</v>
      </c>
      <c r="L446" s="118">
        <v>281.7595</v>
      </c>
      <c r="M446" s="118">
        <v>39.744300000000003</v>
      </c>
      <c r="N446" s="118">
        <v>178.1063</v>
      </c>
      <c r="O446" s="118">
        <v>0</v>
      </c>
      <c r="P446" s="120">
        <v>15064.3241</v>
      </c>
    </row>
    <row r="447" spans="1:16" x14ac:dyDescent="0.25">
      <c r="A447" s="118" t="s">
        <v>397</v>
      </c>
      <c r="B447" s="120">
        <v>7401.7861000000003</v>
      </c>
      <c r="C447" s="118">
        <v>110.6397</v>
      </c>
      <c r="D447" s="120">
        <v>7512.4258</v>
      </c>
      <c r="E447" s="120">
        <v>9064.06</v>
      </c>
      <c r="F447" s="120">
        <v>2212.4094</v>
      </c>
      <c r="G447" s="120">
        <v>1712.9127000000001</v>
      </c>
      <c r="H447" s="115">
        <v>1431</v>
      </c>
      <c r="I447" s="118">
        <v>963.8442</v>
      </c>
      <c r="J447" s="118">
        <v>350.36680000000001</v>
      </c>
      <c r="K447" s="118">
        <v>97</v>
      </c>
      <c r="L447" s="118">
        <v>155.50720000000001</v>
      </c>
      <c r="M447" s="118"/>
      <c r="N447" s="118">
        <v>9.9087999999999994</v>
      </c>
      <c r="O447" s="118">
        <v>0</v>
      </c>
      <c r="P447" s="120">
        <v>9235.2473000000009</v>
      </c>
    </row>
    <row r="448" spans="1:16" x14ac:dyDescent="0.25">
      <c r="A448" s="118" t="s">
        <v>398</v>
      </c>
      <c r="B448" s="120">
        <v>5289.3167000000003</v>
      </c>
      <c r="C448" s="118">
        <v>33.3322</v>
      </c>
      <c r="D448" s="120">
        <v>5322.6489000000001</v>
      </c>
      <c r="E448" s="120">
        <v>1767.7</v>
      </c>
      <c r="F448" s="120">
        <v>1567.5201</v>
      </c>
      <c r="G448" s="118">
        <v>50.045000000000002</v>
      </c>
      <c r="H448" s="118">
        <v>845</v>
      </c>
      <c r="I448" s="118">
        <v>682.89589999999998</v>
      </c>
      <c r="J448" s="118">
        <v>121.57810000000001</v>
      </c>
      <c r="K448" s="118">
        <v>519</v>
      </c>
      <c r="L448" s="118">
        <v>110.1788</v>
      </c>
      <c r="M448" s="118">
        <v>245.2927</v>
      </c>
      <c r="N448" s="118">
        <v>0</v>
      </c>
      <c r="O448" s="118">
        <v>0</v>
      </c>
      <c r="P448" s="120">
        <v>5617.9866000000002</v>
      </c>
    </row>
    <row r="449" spans="1:16" x14ac:dyDescent="0.25">
      <c r="A449" s="118" t="s">
        <v>399</v>
      </c>
      <c r="B449" s="120">
        <v>17513.740300000001</v>
      </c>
      <c r="C449" s="118">
        <v>243.59800000000001</v>
      </c>
      <c r="D449" s="120">
        <v>17757.338299999999</v>
      </c>
      <c r="E449" s="120">
        <v>1004.67</v>
      </c>
      <c r="F449" s="120">
        <v>5229.5361000000003</v>
      </c>
      <c r="G449" s="118"/>
      <c r="H449" s="115">
        <v>2413</v>
      </c>
      <c r="I449" s="120">
        <v>2278.2665000000002</v>
      </c>
      <c r="J449" s="118">
        <v>101.0501</v>
      </c>
      <c r="K449" s="118">
        <v>594</v>
      </c>
      <c r="L449" s="118">
        <v>367.57690000000002</v>
      </c>
      <c r="M449" s="118">
        <v>135.85390000000001</v>
      </c>
      <c r="N449" s="118">
        <v>0</v>
      </c>
      <c r="O449" s="118">
        <v>0</v>
      </c>
      <c r="P449" s="120">
        <v>17893.192200000001</v>
      </c>
    </row>
    <row r="450" spans="1:16" x14ac:dyDescent="0.25">
      <c r="A450" s="118" t="s">
        <v>400</v>
      </c>
      <c r="B450" s="120">
        <v>5308.5892999999996</v>
      </c>
      <c r="C450" s="118">
        <v>17.244299999999999</v>
      </c>
      <c r="D450" s="120">
        <v>5325.8335999999999</v>
      </c>
      <c r="E450" s="118">
        <v>431.72</v>
      </c>
      <c r="F450" s="120">
        <v>1568.4580000000001</v>
      </c>
      <c r="G450" s="118"/>
      <c r="H450" s="118">
        <v>763</v>
      </c>
      <c r="I450" s="118">
        <v>683.30449999999996</v>
      </c>
      <c r="J450" s="118">
        <v>59.771700000000003</v>
      </c>
      <c r="K450" s="118">
        <v>55</v>
      </c>
      <c r="L450" s="118">
        <v>110.2448</v>
      </c>
      <c r="M450" s="118"/>
      <c r="N450" s="118">
        <v>0</v>
      </c>
      <c r="O450" s="118">
        <v>0</v>
      </c>
      <c r="P450" s="120">
        <v>5325.8335999999999</v>
      </c>
    </row>
    <row r="451" spans="1:16" x14ac:dyDescent="0.25">
      <c r="A451" s="118" t="s">
        <v>401</v>
      </c>
      <c r="B451" s="120">
        <v>6547.1406999999999</v>
      </c>
      <c r="C451" s="118">
        <v>83.019599999999997</v>
      </c>
      <c r="D451" s="120">
        <v>6630.1602999999996</v>
      </c>
      <c r="E451" s="118">
        <v>533.5</v>
      </c>
      <c r="F451" s="120">
        <v>1952.5822000000001</v>
      </c>
      <c r="G451" s="118"/>
      <c r="H451" s="115">
        <v>1078</v>
      </c>
      <c r="I451" s="118">
        <v>850.64959999999996</v>
      </c>
      <c r="J451" s="118">
        <v>170.5128</v>
      </c>
      <c r="K451" s="118">
        <v>330</v>
      </c>
      <c r="L451" s="118">
        <v>137.24430000000001</v>
      </c>
      <c r="M451" s="118">
        <v>115.6534</v>
      </c>
      <c r="N451" s="118">
        <v>0</v>
      </c>
      <c r="O451" s="118">
        <v>0</v>
      </c>
      <c r="P451" s="120">
        <v>6745.8136999999997</v>
      </c>
    </row>
    <row r="452" spans="1:16" x14ac:dyDescent="0.25">
      <c r="A452" s="118" t="s">
        <v>402</v>
      </c>
      <c r="B452" s="120">
        <v>8763.1016</v>
      </c>
      <c r="C452" s="118">
        <v>218.1695</v>
      </c>
      <c r="D452" s="120">
        <v>8981.2710999999999</v>
      </c>
      <c r="E452" s="120">
        <v>1655.46</v>
      </c>
      <c r="F452" s="120">
        <v>2644.9843000000001</v>
      </c>
      <c r="G452" s="118"/>
      <c r="H452" s="115">
        <v>1423</v>
      </c>
      <c r="I452" s="120">
        <v>1152.2971</v>
      </c>
      <c r="J452" s="118">
        <v>203.02719999999999</v>
      </c>
      <c r="K452" s="115">
        <v>1119</v>
      </c>
      <c r="L452" s="118">
        <v>185.91229999999999</v>
      </c>
      <c r="M452" s="118">
        <v>559.85260000000005</v>
      </c>
      <c r="N452" s="118">
        <v>0</v>
      </c>
      <c r="O452" s="118">
        <v>0</v>
      </c>
      <c r="P452" s="120">
        <v>9541.1237000000001</v>
      </c>
    </row>
    <row r="453" spans="1:16" x14ac:dyDescent="0.25">
      <c r="A453" s="118" t="s">
        <v>403</v>
      </c>
      <c r="B453" s="120">
        <v>14515.7816</v>
      </c>
      <c r="C453" s="118"/>
      <c r="D453" s="120">
        <v>14515.7816</v>
      </c>
      <c r="E453" s="120">
        <v>1478.63</v>
      </c>
      <c r="F453" s="120">
        <v>4274.8977000000004</v>
      </c>
      <c r="G453" s="118"/>
      <c r="H453" s="115">
        <v>2302</v>
      </c>
      <c r="I453" s="120">
        <v>1862.3748000000001</v>
      </c>
      <c r="J453" s="118">
        <v>329.71890000000002</v>
      </c>
      <c r="K453" s="115">
        <v>1133</v>
      </c>
      <c r="L453" s="118">
        <v>300.47669999999999</v>
      </c>
      <c r="M453" s="118">
        <v>499.51400000000001</v>
      </c>
      <c r="N453" s="118">
        <v>0</v>
      </c>
      <c r="O453" s="118">
        <v>0</v>
      </c>
      <c r="P453" s="120">
        <v>15015.295599999999</v>
      </c>
    </row>
    <row r="454" spans="1:16" x14ac:dyDescent="0.25">
      <c r="A454" s="118" t="s">
        <v>404</v>
      </c>
      <c r="B454" s="120">
        <v>2078.2213999999999</v>
      </c>
      <c r="C454" s="118">
        <v>73.682100000000005</v>
      </c>
      <c r="D454" s="120">
        <v>2151.9034999999999</v>
      </c>
      <c r="E454" s="118">
        <v>559.71</v>
      </c>
      <c r="F454" s="118">
        <v>633.73559999999998</v>
      </c>
      <c r="G454" s="118"/>
      <c r="H454" s="118">
        <v>395</v>
      </c>
      <c r="I454" s="118">
        <v>276.08920000000001</v>
      </c>
      <c r="J454" s="118">
        <v>89.183099999999996</v>
      </c>
      <c r="K454" s="118">
        <v>229</v>
      </c>
      <c r="L454" s="118">
        <v>44.544400000000003</v>
      </c>
      <c r="M454" s="118">
        <v>110.6734</v>
      </c>
      <c r="N454" s="118">
        <v>0</v>
      </c>
      <c r="O454" s="118">
        <v>0</v>
      </c>
      <c r="P454" s="120">
        <v>2262.5769</v>
      </c>
    </row>
    <row r="455" spans="1:16" x14ac:dyDescent="0.25">
      <c r="A455" s="118" t="s">
        <v>405</v>
      </c>
      <c r="B455" s="120">
        <v>1495.7170000000001</v>
      </c>
      <c r="C455" s="118">
        <v>56.476399999999998</v>
      </c>
      <c r="D455" s="120">
        <v>1552.1934000000001</v>
      </c>
      <c r="E455" s="118">
        <v>845.94</v>
      </c>
      <c r="F455" s="118">
        <v>457.12099999999998</v>
      </c>
      <c r="G455" s="118">
        <v>97.204800000000006</v>
      </c>
      <c r="H455" s="118">
        <v>246</v>
      </c>
      <c r="I455" s="118">
        <v>199.1464</v>
      </c>
      <c r="J455" s="118">
        <v>35.1402</v>
      </c>
      <c r="K455" s="118">
        <v>331</v>
      </c>
      <c r="L455" s="118">
        <v>32.130400000000002</v>
      </c>
      <c r="M455" s="118">
        <v>179.3218</v>
      </c>
      <c r="N455" s="118">
        <v>0</v>
      </c>
      <c r="O455" s="118">
        <v>0</v>
      </c>
      <c r="P455" s="120">
        <v>1828.72</v>
      </c>
    </row>
    <row r="456" spans="1:16" x14ac:dyDescent="0.25">
      <c r="A456" s="118" t="s">
        <v>406</v>
      </c>
      <c r="B456" s="118">
        <v>639.06730000000005</v>
      </c>
      <c r="C456" s="118">
        <v>9.3475999999999999</v>
      </c>
      <c r="D456" s="118">
        <v>648.41489999999999</v>
      </c>
      <c r="E456" s="118">
        <v>73.569999999999993</v>
      </c>
      <c r="F456" s="118">
        <v>190.95820000000001</v>
      </c>
      <c r="G456" s="118"/>
      <c r="H456" s="118">
        <v>81</v>
      </c>
      <c r="I456" s="118">
        <v>83.191599999999994</v>
      </c>
      <c r="J456" s="118"/>
      <c r="K456" s="118">
        <v>34</v>
      </c>
      <c r="L456" s="118">
        <v>13.4222</v>
      </c>
      <c r="M456" s="118">
        <v>12.3467</v>
      </c>
      <c r="N456" s="118">
        <v>1.8525</v>
      </c>
      <c r="O456" s="118">
        <v>0</v>
      </c>
      <c r="P456" s="118">
        <v>662.61410000000001</v>
      </c>
    </row>
    <row r="457" spans="1:16" x14ac:dyDescent="0.25">
      <c r="A457" s="118" t="s">
        <v>407</v>
      </c>
      <c r="B457" s="120">
        <v>2012.8988999999999</v>
      </c>
      <c r="C457" s="118">
        <v>7.5372000000000003</v>
      </c>
      <c r="D457" s="120">
        <v>2020.4360999999999</v>
      </c>
      <c r="E457" s="118">
        <v>78.569999999999993</v>
      </c>
      <c r="F457" s="118">
        <v>595.01840000000004</v>
      </c>
      <c r="G457" s="118"/>
      <c r="H457" s="118">
        <v>211</v>
      </c>
      <c r="I457" s="118">
        <v>259.22199999999998</v>
      </c>
      <c r="J457" s="118"/>
      <c r="K457" s="118">
        <v>83</v>
      </c>
      <c r="L457" s="118">
        <v>41.823</v>
      </c>
      <c r="M457" s="118">
        <v>24.706199999999999</v>
      </c>
      <c r="N457" s="118">
        <v>0</v>
      </c>
      <c r="O457" s="118">
        <v>0</v>
      </c>
      <c r="P457" s="120">
        <v>2045.1423</v>
      </c>
    </row>
    <row r="458" spans="1:16" x14ac:dyDescent="0.25">
      <c r="A458" s="118" t="s">
        <v>408</v>
      </c>
      <c r="B458" s="118">
        <v>896.34410000000003</v>
      </c>
      <c r="C458" s="118">
        <v>24.4816</v>
      </c>
      <c r="D458" s="120">
        <v>920.82569999999998</v>
      </c>
      <c r="E458" s="118">
        <v>724.13</v>
      </c>
      <c r="F458" s="118">
        <v>271.1832</v>
      </c>
      <c r="G458" s="118">
        <v>113.2367</v>
      </c>
      <c r="H458" s="118">
        <v>185</v>
      </c>
      <c r="I458" s="118">
        <v>118.14190000000001</v>
      </c>
      <c r="J458" s="118">
        <v>50.143500000000003</v>
      </c>
      <c r="K458" s="118">
        <v>104</v>
      </c>
      <c r="L458" s="118">
        <v>19.0611</v>
      </c>
      <c r="M458" s="118">
        <v>50.963299999999997</v>
      </c>
      <c r="N458" s="118">
        <v>28.375800000000002</v>
      </c>
      <c r="O458" s="118">
        <v>0</v>
      </c>
      <c r="P458" s="120">
        <v>1113.4014999999999</v>
      </c>
    </row>
    <row r="459" spans="1:16" x14ac:dyDescent="0.25">
      <c r="A459" s="118" t="s">
        <v>409</v>
      </c>
      <c r="B459" s="120">
        <v>1992.7978000000001</v>
      </c>
      <c r="C459" s="118">
        <v>79.354699999999994</v>
      </c>
      <c r="D459" s="120">
        <v>2072.1525000000001</v>
      </c>
      <c r="E459" s="120">
        <v>1929.05</v>
      </c>
      <c r="F459" s="118">
        <v>610.24890000000005</v>
      </c>
      <c r="G459" s="118">
        <v>329.70030000000003</v>
      </c>
      <c r="H459" s="118">
        <v>384</v>
      </c>
      <c r="I459" s="118">
        <v>265.85719999999998</v>
      </c>
      <c r="J459" s="118">
        <v>88.607100000000003</v>
      </c>
      <c r="K459" s="118">
        <v>4</v>
      </c>
      <c r="L459" s="118">
        <v>42.893599999999999</v>
      </c>
      <c r="M459" s="118"/>
      <c r="N459" s="118">
        <v>31.0396</v>
      </c>
      <c r="O459" s="118">
        <v>0</v>
      </c>
      <c r="P459" s="120">
        <v>2432.8924000000002</v>
      </c>
    </row>
    <row r="460" spans="1:16" x14ac:dyDescent="0.25">
      <c r="A460" s="118" t="s">
        <v>410</v>
      </c>
      <c r="B460" s="120">
        <v>3813.3629000000001</v>
      </c>
      <c r="C460" s="118">
        <v>11.977499999999999</v>
      </c>
      <c r="D460" s="120">
        <v>3825.3404</v>
      </c>
      <c r="E460" s="118">
        <v>285.97000000000003</v>
      </c>
      <c r="F460" s="120">
        <v>1126.5626999999999</v>
      </c>
      <c r="G460" s="118"/>
      <c r="H460" s="118">
        <v>474</v>
      </c>
      <c r="I460" s="118">
        <v>490.7912</v>
      </c>
      <c r="J460" s="118"/>
      <c r="K460" s="118">
        <v>249</v>
      </c>
      <c r="L460" s="118">
        <v>79.1845</v>
      </c>
      <c r="M460" s="118">
        <v>101.88930000000001</v>
      </c>
      <c r="N460" s="118">
        <v>0</v>
      </c>
      <c r="O460" s="118">
        <v>0</v>
      </c>
      <c r="P460" s="120">
        <v>3927.2296999999999</v>
      </c>
    </row>
    <row r="461" spans="1:16" x14ac:dyDescent="0.25">
      <c r="A461" s="118" t="s">
        <v>411</v>
      </c>
      <c r="B461" s="120">
        <v>1277.7696000000001</v>
      </c>
      <c r="C461" s="118">
        <v>7.3985000000000003</v>
      </c>
      <c r="D461" s="120">
        <v>1285.1681000000001</v>
      </c>
      <c r="E461" s="118">
        <v>435.23</v>
      </c>
      <c r="F461" s="118">
        <v>378.48200000000003</v>
      </c>
      <c r="G461" s="118">
        <v>14.186999999999999</v>
      </c>
      <c r="H461" s="118">
        <v>219</v>
      </c>
      <c r="I461" s="118">
        <v>164.8871</v>
      </c>
      <c r="J461" s="118">
        <v>40.584699999999998</v>
      </c>
      <c r="K461" s="118">
        <v>34</v>
      </c>
      <c r="L461" s="118">
        <v>26.603000000000002</v>
      </c>
      <c r="M461" s="118">
        <v>4.4382000000000001</v>
      </c>
      <c r="N461" s="118">
        <v>0</v>
      </c>
      <c r="O461" s="118">
        <v>0</v>
      </c>
      <c r="P461" s="120">
        <v>1303.7933</v>
      </c>
    </row>
    <row r="462" spans="1:16" x14ac:dyDescent="0.25">
      <c r="A462" s="118" t="s">
        <v>412</v>
      </c>
      <c r="B462" s="120">
        <v>2216.6014</v>
      </c>
      <c r="C462" s="118">
        <v>65.436199999999999</v>
      </c>
      <c r="D462" s="120">
        <v>2282.0376000000001</v>
      </c>
      <c r="E462" s="120">
        <v>2804.52</v>
      </c>
      <c r="F462" s="118">
        <v>672.06010000000003</v>
      </c>
      <c r="G462" s="118">
        <v>533.11500000000001</v>
      </c>
      <c r="H462" s="118">
        <v>373</v>
      </c>
      <c r="I462" s="118">
        <v>292.78539999999998</v>
      </c>
      <c r="J462" s="118">
        <v>60.160899999999998</v>
      </c>
      <c r="K462" s="118">
        <v>44</v>
      </c>
      <c r="L462" s="118">
        <v>47.238199999999999</v>
      </c>
      <c r="M462" s="118"/>
      <c r="N462" s="118">
        <v>0</v>
      </c>
      <c r="O462" s="118">
        <v>0</v>
      </c>
      <c r="P462" s="120">
        <v>2815.1525999999999</v>
      </c>
    </row>
    <row r="463" spans="1:16" x14ac:dyDescent="0.25">
      <c r="A463" s="118" t="s">
        <v>413</v>
      </c>
      <c r="B463" s="120">
        <v>5205.2244000000001</v>
      </c>
      <c r="C463" s="118">
        <v>68.528999999999996</v>
      </c>
      <c r="D463" s="120">
        <v>5273.7533999999996</v>
      </c>
      <c r="E463" s="120">
        <v>5981.48</v>
      </c>
      <c r="F463" s="120">
        <v>1553.1204</v>
      </c>
      <c r="G463" s="120">
        <v>1107.0898999999999</v>
      </c>
      <c r="H463" s="115">
        <v>1037</v>
      </c>
      <c r="I463" s="118">
        <v>676.62260000000003</v>
      </c>
      <c r="J463" s="118">
        <v>270.28309999999999</v>
      </c>
      <c r="K463" s="118">
        <v>844</v>
      </c>
      <c r="L463" s="118">
        <v>109.16670000000001</v>
      </c>
      <c r="M463" s="118">
        <v>440.9</v>
      </c>
      <c r="N463" s="118">
        <v>0</v>
      </c>
      <c r="O463" s="118">
        <v>0</v>
      </c>
      <c r="P463" s="120">
        <v>6821.7433000000001</v>
      </c>
    </row>
    <row r="464" spans="1:16" x14ac:dyDescent="0.25">
      <c r="A464" s="118" t="s">
        <v>414</v>
      </c>
      <c r="B464" s="120">
        <v>3983.9854</v>
      </c>
      <c r="C464" s="118"/>
      <c r="D464" s="120">
        <v>3983.9854</v>
      </c>
      <c r="E464" s="120">
        <v>4002.61</v>
      </c>
      <c r="F464" s="120">
        <v>1173.2837</v>
      </c>
      <c r="G464" s="118">
        <v>707.33159999999998</v>
      </c>
      <c r="H464" s="118">
        <v>774</v>
      </c>
      <c r="I464" s="118">
        <v>511.14530000000002</v>
      </c>
      <c r="J464" s="118">
        <v>197.14099999999999</v>
      </c>
      <c r="K464" s="118">
        <v>31</v>
      </c>
      <c r="L464" s="118">
        <v>82.468500000000006</v>
      </c>
      <c r="M464" s="118"/>
      <c r="N464" s="118">
        <v>0</v>
      </c>
      <c r="O464" s="118">
        <v>0</v>
      </c>
      <c r="P464" s="120">
        <v>4691.317</v>
      </c>
    </row>
    <row r="465" spans="1:16" x14ac:dyDescent="0.25">
      <c r="A465" s="118" t="s">
        <v>415</v>
      </c>
      <c r="B465" s="120">
        <v>2000.4269999999999</v>
      </c>
      <c r="C465" s="118">
        <v>65.070099999999996</v>
      </c>
      <c r="D465" s="120">
        <v>2065.4971</v>
      </c>
      <c r="E465" s="120">
        <v>1516.99</v>
      </c>
      <c r="F465" s="118">
        <v>608.28890000000001</v>
      </c>
      <c r="G465" s="118">
        <v>227.17529999999999</v>
      </c>
      <c r="H465" s="118">
        <v>374</v>
      </c>
      <c r="I465" s="118">
        <v>265.00330000000002</v>
      </c>
      <c r="J465" s="118">
        <v>81.747500000000002</v>
      </c>
      <c r="K465" s="118">
        <v>82</v>
      </c>
      <c r="L465" s="118">
        <v>42.755800000000001</v>
      </c>
      <c r="M465" s="118">
        <v>23.546500000000002</v>
      </c>
      <c r="N465" s="118">
        <v>65.606399999999994</v>
      </c>
      <c r="O465" s="118">
        <v>0</v>
      </c>
      <c r="P465" s="120">
        <v>2381.8253</v>
      </c>
    </row>
    <row r="466" spans="1:16" x14ac:dyDescent="0.25">
      <c r="A466" s="118" t="s">
        <v>416</v>
      </c>
      <c r="B466" s="118">
        <v>585.33249999999998</v>
      </c>
      <c r="C466" s="118">
        <v>2.7663000000000002</v>
      </c>
      <c r="D466" s="118">
        <v>588.09879999999998</v>
      </c>
      <c r="E466" s="118">
        <v>152.04</v>
      </c>
      <c r="F466" s="118">
        <v>173.1951</v>
      </c>
      <c r="G466" s="118"/>
      <c r="H466" s="118">
        <v>99</v>
      </c>
      <c r="I466" s="118">
        <v>75.453100000000006</v>
      </c>
      <c r="J466" s="118">
        <v>17.6602</v>
      </c>
      <c r="K466" s="118">
        <v>47</v>
      </c>
      <c r="L466" s="118">
        <v>12.1736</v>
      </c>
      <c r="M466" s="118">
        <v>20.895800000000001</v>
      </c>
      <c r="N466" s="118">
        <v>0</v>
      </c>
      <c r="O466" s="118">
        <v>0</v>
      </c>
      <c r="P466" s="118">
        <v>608.99459999999999</v>
      </c>
    </row>
    <row r="467" spans="1:16" x14ac:dyDescent="0.25">
      <c r="A467" s="118" t="s">
        <v>417</v>
      </c>
      <c r="B467" s="120">
        <v>3897.9630999999999</v>
      </c>
      <c r="C467" s="118">
        <v>63.742800000000003</v>
      </c>
      <c r="D467" s="120">
        <v>3961.7058999999999</v>
      </c>
      <c r="E467" s="118">
        <v>372.73</v>
      </c>
      <c r="F467" s="120">
        <v>1166.7224000000001</v>
      </c>
      <c r="G467" s="118"/>
      <c r="H467" s="118">
        <v>517</v>
      </c>
      <c r="I467" s="118">
        <v>508.2869</v>
      </c>
      <c r="J467" s="118">
        <v>6.5347999999999997</v>
      </c>
      <c r="K467" s="118">
        <v>20</v>
      </c>
      <c r="L467" s="118">
        <v>82.007300000000001</v>
      </c>
      <c r="M467" s="118"/>
      <c r="N467" s="118">
        <v>11.7051</v>
      </c>
      <c r="O467" s="118">
        <v>0</v>
      </c>
      <c r="P467" s="120">
        <v>3973.4110000000001</v>
      </c>
    </row>
    <row r="468" spans="1:16" x14ac:dyDescent="0.25">
      <c r="A468" s="118" t="s">
        <v>418</v>
      </c>
      <c r="B468" s="120">
        <v>1541.3036</v>
      </c>
      <c r="C468" s="118">
        <v>69.39</v>
      </c>
      <c r="D468" s="120">
        <v>1610.6936000000001</v>
      </c>
      <c r="E468" s="118">
        <v>992.38</v>
      </c>
      <c r="F468" s="118">
        <v>474.34930000000003</v>
      </c>
      <c r="G468" s="118">
        <v>129.5077</v>
      </c>
      <c r="H468" s="115">
        <v>1988</v>
      </c>
      <c r="I468" s="118">
        <v>206.65199999999999</v>
      </c>
      <c r="J468" s="120">
        <v>4113.2015000000001</v>
      </c>
      <c r="K468" s="118">
        <v>18</v>
      </c>
      <c r="L468" s="118">
        <v>33.3414</v>
      </c>
      <c r="M468" s="118"/>
      <c r="N468" s="118">
        <v>0</v>
      </c>
      <c r="O468" s="118">
        <v>0</v>
      </c>
      <c r="P468" s="120">
        <v>5853.4027999999998</v>
      </c>
    </row>
    <row r="469" spans="1:16" x14ac:dyDescent="0.25">
      <c r="A469" s="118" t="s">
        <v>419</v>
      </c>
      <c r="B469" s="120">
        <v>2562.5378999999998</v>
      </c>
      <c r="C469" s="118">
        <v>53.607700000000001</v>
      </c>
      <c r="D469" s="120">
        <v>2616.1455999999998</v>
      </c>
      <c r="E469" s="120">
        <v>1944.33</v>
      </c>
      <c r="F469" s="118">
        <v>770.45489999999995</v>
      </c>
      <c r="G469" s="118">
        <v>293.46879999999999</v>
      </c>
      <c r="H469" s="118">
        <v>623</v>
      </c>
      <c r="I469" s="118">
        <v>335.6515</v>
      </c>
      <c r="J469" s="118">
        <v>215.51140000000001</v>
      </c>
      <c r="K469" s="118">
        <v>85</v>
      </c>
      <c r="L469" s="118">
        <v>54.154200000000003</v>
      </c>
      <c r="M469" s="118">
        <v>18.5075</v>
      </c>
      <c r="N469" s="118">
        <v>0</v>
      </c>
      <c r="O469" s="118">
        <v>0</v>
      </c>
      <c r="P469" s="120">
        <v>3143.6333</v>
      </c>
    </row>
    <row r="470" spans="1:16" x14ac:dyDescent="0.25">
      <c r="A470" s="118" t="s">
        <v>556</v>
      </c>
      <c r="B470" s="118">
        <v>74.028700000000001</v>
      </c>
      <c r="C470" s="118">
        <v>0.1149</v>
      </c>
      <c r="D470" s="118">
        <v>59.420200000000001</v>
      </c>
      <c r="E470" s="118">
        <v>49.83</v>
      </c>
      <c r="F470" s="118">
        <v>21.8353</v>
      </c>
      <c r="G470" s="118">
        <v>6.9987000000000004</v>
      </c>
      <c r="H470" s="118">
        <v>4</v>
      </c>
      <c r="I470" s="118">
        <v>7.6235999999999997</v>
      </c>
      <c r="J470" s="118"/>
      <c r="K470" s="118"/>
      <c r="L470" s="118">
        <v>1.23</v>
      </c>
      <c r="M470" s="118"/>
      <c r="N470" s="118">
        <v>0</v>
      </c>
      <c r="O470" s="118">
        <v>0</v>
      </c>
      <c r="P470" s="118">
        <v>81.142300000000006</v>
      </c>
    </row>
    <row r="471" spans="1:16" x14ac:dyDescent="0.25">
      <c r="A471" s="118" t="s">
        <v>557</v>
      </c>
      <c r="B471" s="118">
        <v>72.108199999999997</v>
      </c>
      <c r="C471" s="118"/>
      <c r="D471" s="118">
        <v>56.756999999999998</v>
      </c>
      <c r="E471" s="118">
        <v>75</v>
      </c>
      <c r="F471" s="118">
        <v>21.235900000000001</v>
      </c>
      <c r="G471" s="118">
        <v>13.441000000000001</v>
      </c>
      <c r="H471" s="118">
        <v>15</v>
      </c>
      <c r="I471" s="118">
        <v>7.2819000000000003</v>
      </c>
      <c r="J471" s="118">
        <v>5.7885999999999997</v>
      </c>
      <c r="K471" s="118"/>
      <c r="L471" s="118">
        <v>1.1749000000000001</v>
      </c>
      <c r="M471" s="118"/>
      <c r="N471" s="118">
        <v>0</v>
      </c>
      <c r="O471" s="118">
        <v>0</v>
      </c>
      <c r="P471" s="118">
        <v>91.337800000000001</v>
      </c>
    </row>
    <row r="472" spans="1:16" x14ac:dyDescent="0.25">
      <c r="A472" s="118" t="s">
        <v>420</v>
      </c>
      <c r="B472" s="118">
        <v>53.936799999999998</v>
      </c>
      <c r="C472" s="118">
        <v>1.3793</v>
      </c>
      <c r="D472" s="118">
        <v>55.316099999999999</v>
      </c>
      <c r="E472" s="118">
        <v>35.979999999999997</v>
      </c>
      <c r="F472" s="118">
        <v>16.290600000000001</v>
      </c>
      <c r="G472" s="118">
        <v>4.9223999999999997</v>
      </c>
      <c r="H472" s="118">
        <v>10</v>
      </c>
      <c r="I472" s="118">
        <v>7.0971000000000002</v>
      </c>
      <c r="J472" s="118">
        <v>2.1772</v>
      </c>
      <c r="K472" s="118"/>
      <c r="L472" s="118">
        <v>1.145</v>
      </c>
      <c r="M472" s="118"/>
      <c r="N472" s="118">
        <v>0</v>
      </c>
      <c r="O472" s="118">
        <v>0</v>
      </c>
      <c r="P472" s="118">
        <v>62.415700000000001</v>
      </c>
    </row>
    <row r="473" spans="1:16" x14ac:dyDescent="0.25">
      <c r="A473" s="118" t="s">
        <v>558</v>
      </c>
      <c r="B473" s="118">
        <v>75.388900000000007</v>
      </c>
      <c r="C473" s="118"/>
      <c r="D473" s="118">
        <v>54.234000000000002</v>
      </c>
      <c r="E473" s="118">
        <v>12</v>
      </c>
      <c r="F473" s="118">
        <v>22.202000000000002</v>
      </c>
      <c r="G473" s="118"/>
      <c r="H473" s="118">
        <v>6</v>
      </c>
      <c r="I473" s="118">
        <v>6.9581999999999997</v>
      </c>
      <c r="J473" s="118"/>
      <c r="K473" s="118"/>
      <c r="L473" s="118">
        <v>1.1226</v>
      </c>
      <c r="M473" s="118"/>
      <c r="N473" s="118">
        <v>0</v>
      </c>
      <c r="O473" s="118">
        <v>0</v>
      </c>
      <c r="P473" s="118">
        <v>75.388900000000007</v>
      </c>
    </row>
    <row r="474" spans="1:16" x14ac:dyDescent="0.25">
      <c r="A474" s="118" t="s">
        <v>559</v>
      </c>
      <c r="B474" s="118">
        <v>38.741900000000001</v>
      </c>
      <c r="C474" s="118"/>
      <c r="D474" s="118">
        <v>31.3401</v>
      </c>
      <c r="E474" s="118">
        <v>23.38</v>
      </c>
      <c r="F474" s="118">
        <v>11.4095</v>
      </c>
      <c r="G474" s="118">
        <v>2.9925999999999999</v>
      </c>
      <c r="H474" s="118"/>
      <c r="I474" s="118">
        <v>4.0209000000000001</v>
      </c>
      <c r="J474" s="118"/>
      <c r="K474" s="118"/>
      <c r="L474" s="118">
        <v>0.64870000000000005</v>
      </c>
      <c r="M474" s="118"/>
      <c r="N474" s="118">
        <v>0</v>
      </c>
      <c r="O474" s="118">
        <v>0</v>
      </c>
      <c r="P474" s="118">
        <v>41.734499999999997</v>
      </c>
    </row>
    <row r="475" spans="1:16" x14ac:dyDescent="0.25">
      <c r="A475" s="118" t="s">
        <v>421</v>
      </c>
      <c r="B475" s="120">
        <v>2181.8822</v>
      </c>
      <c r="C475" s="118">
        <v>49.725499999999997</v>
      </c>
      <c r="D475" s="120">
        <v>2231.6077</v>
      </c>
      <c r="E475" s="118">
        <v>828.71</v>
      </c>
      <c r="F475" s="118">
        <v>657.20849999999996</v>
      </c>
      <c r="G475" s="118">
        <v>42.875399999999999</v>
      </c>
      <c r="H475" s="118">
        <v>286</v>
      </c>
      <c r="I475" s="118">
        <v>286.31529999999998</v>
      </c>
      <c r="J475" s="118"/>
      <c r="K475" s="118">
        <v>241</v>
      </c>
      <c r="L475" s="118">
        <v>46.194299999999998</v>
      </c>
      <c r="M475" s="118">
        <v>116.88339999999999</v>
      </c>
      <c r="N475" s="118">
        <v>0</v>
      </c>
      <c r="O475" s="118">
        <v>0</v>
      </c>
      <c r="P475" s="120">
        <v>2391.3665000000001</v>
      </c>
    </row>
    <row r="476" spans="1:16" x14ac:dyDescent="0.25">
      <c r="A476" s="118" t="s">
        <v>422</v>
      </c>
      <c r="B476" s="118">
        <v>289.54719999999998</v>
      </c>
      <c r="C476" s="118"/>
      <c r="D476" s="118">
        <v>289.54719999999998</v>
      </c>
      <c r="E476" s="118">
        <v>189.24</v>
      </c>
      <c r="F476" s="118">
        <v>85.271699999999996</v>
      </c>
      <c r="G476" s="118">
        <v>25.992100000000001</v>
      </c>
      <c r="H476" s="118">
        <v>39</v>
      </c>
      <c r="I476" s="118">
        <v>37.148899999999998</v>
      </c>
      <c r="J476" s="118">
        <v>1.3883000000000001</v>
      </c>
      <c r="K476" s="118"/>
      <c r="L476" s="118">
        <v>5.9935999999999998</v>
      </c>
      <c r="M476" s="118"/>
      <c r="N476" s="118">
        <v>0</v>
      </c>
      <c r="O476" s="118">
        <v>0</v>
      </c>
      <c r="P476" s="118">
        <v>316.92759999999998</v>
      </c>
    </row>
    <row r="477" spans="1:16" x14ac:dyDescent="0.25">
      <c r="A477" s="118" t="s">
        <v>423</v>
      </c>
      <c r="B477" s="118">
        <v>353.85489999999999</v>
      </c>
      <c r="C477" s="118">
        <v>10.219900000000001</v>
      </c>
      <c r="D477" s="118">
        <v>364.07479999999998</v>
      </c>
      <c r="E477" s="118">
        <v>129</v>
      </c>
      <c r="F477" s="118">
        <v>107.22</v>
      </c>
      <c r="G477" s="118">
        <v>5.4450000000000003</v>
      </c>
      <c r="H477" s="118">
        <v>42</v>
      </c>
      <c r="I477" s="118">
        <v>46.710799999999999</v>
      </c>
      <c r="J477" s="118"/>
      <c r="K477" s="118"/>
      <c r="L477" s="118">
        <v>7.5362999999999998</v>
      </c>
      <c r="M477" s="118"/>
      <c r="N477" s="118">
        <v>2.9906999999999999</v>
      </c>
      <c r="O477" s="118">
        <v>0</v>
      </c>
      <c r="P477" s="118">
        <v>372.51049999999998</v>
      </c>
    </row>
    <row r="478" spans="1:16" x14ac:dyDescent="0.25">
      <c r="A478" s="118" t="s">
        <v>424</v>
      </c>
      <c r="B478" s="118">
        <v>496.14609999999999</v>
      </c>
      <c r="C478" s="118">
        <v>15.3955</v>
      </c>
      <c r="D478" s="118">
        <v>511.54160000000002</v>
      </c>
      <c r="E478" s="118">
        <v>217</v>
      </c>
      <c r="F478" s="118">
        <v>150.649</v>
      </c>
      <c r="G478" s="118">
        <v>16.587700000000002</v>
      </c>
      <c r="H478" s="118">
        <v>74</v>
      </c>
      <c r="I478" s="118">
        <v>65.630799999999994</v>
      </c>
      <c r="J478" s="118">
        <v>6.2769000000000004</v>
      </c>
      <c r="K478" s="118"/>
      <c r="L478" s="118">
        <v>10.588900000000001</v>
      </c>
      <c r="M478" s="118"/>
      <c r="N478" s="118">
        <v>0</v>
      </c>
      <c r="O478" s="118">
        <v>0</v>
      </c>
      <c r="P478" s="118">
        <v>534.40620000000001</v>
      </c>
    </row>
    <row r="479" spans="1:16" x14ac:dyDescent="0.25">
      <c r="A479" s="118" t="s">
        <v>425</v>
      </c>
      <c r="B479" s="118">
        <v>480.7321</v>
      </c>
      <c r="C479" s="118">
        <v>10.6006</v>
      </c>
      <c r="D479" s="118">
        <v>491.33269999999999</v>
      </c>
      <c r="E479" s="118">
        <v>250.66</v>
      </c>
      <c r="F479" s="118">
        <v>144.69749999999999</v>
      </c>
      <c r="G479" s="118">
        <v>26.490600000000001</v>
      </c>
      <c r="H479" s="118">
        <v>85</v>
      </c>
      <c r="I479" s="118">
        <v>63.037999999999997</v>
      </c>
      <c r="J479" s="118">
        <v>16.471499999999999</v>
      </c>
      <c r="K479" s="118"/>
      <c r="L479" s="118">
        <v>10.1706</v>
      </c>
      <c r="M479" s="118"/>
      <c r="N479" s="118">
        <v>0</v>
      </c>
      <c r="O479" s="118">
        <v>0</v>
      </c>
      <c r="P479" s="118">
        <v>534.29480000000001</v>
      </c>
    </row>
    <row r="480" spans="1:16" x14ac:dyDescent="0.25">
      <c r="A480" s="118" t="s">
        <v>426</v>
      </c>
      <c r="B480" s="118">
        <v>682.22439999999995</v>
      </c>
      <c r="C480" s="118">
        <v>37.689900000000002</v>
      </c>
      <c r="D480" s="118">
        <v>719.91430000000003</v>
      </c>
      <c r="E480" s="118">
        <v>315.93</v>
      </c>
      <c r="F480" s="118">
        <v>212.01480000000001</v>
      </c>
      <c r="G480" s="118">
        <v>25.9788</v>
      </c>
      <c r="H480" s="118">
        <v>92</v>
      </c>
      <c r="I480" s="118">
        <v>92.364999999999995</v>
      </c>
      <c r="J480" s="118"/>
      <c r="K480" s="118">
        <v>1</v>
      </c>
      <c r="L480" s="118">
        <v>14.902200000000001</v>
      </c>
      <c r="M480" s="118"/>
      <c r="N480" s="118">
        <v>10.332800000000001</v>
      </c>
      <c r="O480" s="118">
        <v>0</v>
      </c>
      <c r="P480" s="118">
        <v>756.22590000000002</v>
      </c>
    </row>
    <row r="481" spans="1:16" x14ac:dyDescent="0.25">
      <c r="A481" s="118" t="s">
        <v>427</v>
      </c>
      <c r="B481" s="118">
        <v>557.21990000000005</v>
      </c>
      <c r="C481" s="118"/>
      <c r="D481" s="118">
        <v>557.21990000000005</v>
      </c>
      <c r="E481" s="118">
        <v>334.88</v>
      </c>
      <c r="F481" s="118">
        <v>164.10130000000001</v>
      </c>
      <c r="G481" s="118">
        <v>42.694699999999997</v>
      </c>
      <c r="H481" s="118">
        <v>86</v>
      </c>
      <c r="I481" s="118">
        <v>71.491299999999995</v>
      </c>
      <c r="J481" s="118">
        <v>10.881500000000001</v>
      </c>
      <c r="K481" s="118"/>
      <c r="L481" s="118">
        <v>11.5345</v>
      </c>
      <c r="M481" s="118"/>
      <c r="N481" s="118">
        <v>0</v>
      </c>
      <c r="O481" s="118">
        <v>0</v>
      </c>
      <c r="P481" s="118">
        <v>610.79610000000002</v>
      </c>
    </row>
    <row r="482" spans="1:16" x14ac:dyDescent="0.25">
      <c r="A482" s="118" t="s">
        <v>428</v>
      </c>
      <c r="B482" s="118">
        <v>803.34259999999995</v>
      </c>
      <c r="C482" s="118">
        <v>25.009599999999999</v>
      </c>
      <c r="D482" s="118">
        <v>828.35220000000004</v>
      </c>
      <c r="E482" s="118">
        <v>349</v>
      </c>
      <c r="F482" s="118">
        <v>243.94970000000001</v>
      </c>
      <c r="G482" s="118">
        <v>26.262599999999999</v>
      </c>
      <c r="H482" s="118">
        <v>138</v>
      </c>
      <c r="I482" s="118">
        <v>106.27760000000001</v>
      </c>
      <c r="J482" s="118">
        <v>23.791799999999999</v>
      </c>
      <c r="K482" s="118">
        <v>8</v>
      </c>
      <c r="L482" s="118">
        <v>17.146899999999999</v>
      </c>
      <c r="M482" s="118"/>
      <c r="N482" s="118">
        <v>4.4774000000000003</v>
      </c>
      <c r="O482" s="118">
        <v>0</v>
      </c>
      <c r="P482" s="118">
        <v>882.88400000000001</v>
      </c>
    </row>
    <row r="483" spans="1:16" x14ac:dyDescent="0.25">
      <c r="A483" s="118" t="s">
        <v>429</v>
      </c>
      <c r="B483" s="118">
        <v>248.3691</v>
      </c>
      <c r="C483" s="118"/>
      <c r="D483" s="118">
        <v>248.3691</v>
      </c>
      <c r="E483" s="118">
        <v>195.48</v>
      </c>
      <c r="F483" s="118">
        <v>73.1447</v>
      </c>
      <c r="G483" s="118">
        <v>30.5838</v>
      </c>
      <c r="H483" s="118">
        <v>44</v>
      </c>
      <c r="I483" s="118">
        <v>31.8658</v>
      </c>
      <c r="J483" s="118">
        <v>9.1006999999999998</v>
      </c>
      <c r="K483" s="118"/>
      <c r="L483" s="118">
        <v>5.1412000000000004</v>
      </c>
      <c r="M483" s="118"/>
      <c r="N483" s="118">
        <v>0</v>
      </c>
      <c r="O483" s="118">
        <v>0</v>
      </c>
      <c r="P483" s="118">
        <v>288.05360000000002</v>
      </c>
    </row>
    <row r="484" spans="1:16" x14ac:dyDescent="0.25">
      <c r="A484" s="118" t="s">
        <v>430</v>
      </c>
      <c r="B484" s="120">
        <v>2933.3126999999999</v>
      </c>
      <c r="C484" s="118">
        <v>18.190999999999999</v>
      </c>
      <c r="D484" s="120">
        <v>2951.5037000000002</v>
      </c>
      <c r="E484" s="120">
        <v>2096.65</v>
      </c>
      <c r="F484" s="118">
        <v>869.21780000000001</v>
      </c>
      <c r="G484" s="118">
        <v>306.858</v>
      </c>
      <c r="H484" s="118">
        <v>350</v>
      </c>
      <c r="I484" s="118">
        <v>378.67790000000002</v>
      </c>
      <c r="J484" s="118"/>
      <c r="K484" s="118">
        <v>22</v>
      </c>
      <c r="L484" s="118">
        <v>61.0961</v>
      </c>
      <c r="M484" s="118"/>
      <c r="N484" s="118">
        <v>40.796300000000002</v>
      </c>
      <c r="O484" s="118">
        <v>0</v>
      </c>
      <c r="P484" s="120">
        <v>3299.1579999999999</v>
      </c>
    </row>
    <row r="485" spans="1:16" x14ac:dyDescent="0.25">
      <c r="A485" s="118" t="s">
        <v>561</v>
      </c>
      <c r="B485" s="118">
        <v>157.98570000000001</v>
      </c>
      <c r="C485" s="118"/>
      <c r="D485" s="118">
        <v>134.1198</v>
      </c>
      <c r="E485" s="118">
        <v>38</v>
      </c>
      <c r="F485" s="118">
        <v>46.526800000000001</v>
      </c>
      <c r="G485" s="118"/>
      <c r="H485" s="118">
        <v>32</v>
      </c>
      <c r="I485" s="118">
        <v>17.207599999999999</v>
      </c>
      <c r="J485" s="118">
        <v>11.0943</v>
      </c>
      <c r="K485" s="118"/>
      <c r="L485" s="118">
        <v>2.7763</v>
      </c>
      <c r="M485" s="118"/>
      <c r="N485" s="118">
        <v>0</v>
      </c>
      <c r="O485" s="118">
        <v>0</v>
      </c>
      <c r="P485" s="118">
        <v>169.08</v>
      </c>
    </row>
    <row r="486" spans="1:16" x14ac:dyDescent="0.25">
      <c r="A486" s="118" t="s">
        <v>431</v>
      </c>
      <c r="B486" s="118">
        <v>306.68560000000002</v>
      </c>
      <c r="C486" s="118">
        <v>11.917400000000001</v>
      </c>
      <c r="D486" s="118">
        <v>318.60300000000001</v>
      </c>
      <c r="E486" s="118">
        <v>129</v>
      </c>
      <c r="F486" s="118">
        <v>93.828599999999994</v>
      </c>
      <c r="G486" s="118">
        <v>8.7928999999999995</v>
      </c>
      <c r="H486" s="118">
        <v>49</v>
      </c>
      <c r="I486" s="118">
        <v>40.876800000000003</v>
      </c>
      <c r="J486" s="118">
        <v>6.0923999999999996</v>
      </c>
      <c r="K486" s="118"/>
      <c r="L486" s="118">
        <v>6.5951000000000004</v>
      </c>
      <c r="M486" s="118"/>
      <c r="N486" s="118">
        <v>0</v>
      </c>
      <c r="O486" s="118">
        <v>0</v>
      </c>
      <c r="P486" s="118">
        <v>333.48829999999998</v>
      </c>
    </row>
    <row r="487" spans="1:16" x14ac:dyDescent="0.25">
      <c r="A487" s="118" t="s">
        <v>432</v>
      </c>
      <c r="B487" s="118">
        <v>424.29039999999998</v>
      </c>
      <c r="C487" s="118">
        <v>27.063700000000001</v>
      </c>
      <c r="D487" s="118">
        <v>451.35410000000002</v>
      </c>
      <c r="E487" s="118">
        <v>286</v>
      </c>
      <c r="F487" s="118">
        <v>132.9238</v>
      </c>
      <c r="G487" s="118">
        <v>38.269100000000002</v>
      </c>
      <c r="H487" s="118">
        <v>69</v>
      </c>
      <c r="I487" s="118">
        <v>57.908700000000003</v>
      </c>
      <c r="J487" s="118">
        <v>8.3185000000000002</v>
      </c>
      <c r="K487" s="118"/>
      <c r="L487" s="118">
        <v>9.343</v>
      </c>
      <c r="M487" s="118"/>
      <c r="N487" s="118">
        <v>8.2337000000000007</v>
      </c>
      <c r="O487" s="118">
        <v>0</v>
      </c>
      <c r="P487" s="118">
        <v>506.17540000000002</v>
      </c>
    </row>
    <row r="488" spans="1:16" x14ac:dyDescent="0.25">
      <c r="A488" s="118" t="s">
        <v>433</v>
      </c>
      <c r="B488" s="118">
        <v>244.84970000000001</v>
      </c>
      <c r="C488" s="118">
        <v>12.5678</v>
      </c>
      <c r="D488" s="118">
        <v>257.41750000000002</v>
      </c>
      <c r="E488" s="118">
        <v>186.03</v>
      </c>
      <c r="F488" s="118">
        <v>75.8095</v>
      </c>
      <c r="G488" s="118">
        <v>27.555099999999999</v>
      </c>
      <c r="H488" s="118">
        <v>29</v>
      </c>
      <c r="I488" s="118">
        <v>33.026699999999998</v>
      </c>
      <c r="J488" s="118"/>
      <c r="K488" s="118"/>
      <c r="L488" s="118">
        <v>5.3285</v>
      </c>
      <c r="M488" s="118"/>
      <c r="N488" s="118">
        <v>0</v>
      </c>
      <c r="O488" s="118">
        <v>0</v>
      </c>
      <c r="P488" s="118">
        <v>284.9726</v>
      </c>
    </row>
    <row r="489" spans="1:16" x14ac:dyDescent="0.25">
      <c r="A489" s="118" t="s">
        <v>434</v>
      </c>
      <c r="B489" s="118">
        <v>262.97239999999999</v>
      </c>
      <c r="C489" s="118"/>
      <c r="D489" s="118">
        <v>262.97239999999999</v>
      </c>
      <c r="E489" s="118">
        <v>77</v>
      </c>
      <c r="F489" s="118">
        <v>77.445400000000006</v>
      </c>
      <c r="G489" s="118"/>
      <c r="H489" s="118">
        <v>34</v>
      </c>
      <c r="I489" s="118">
        <v>33.739400000000003</v>
      </c>
      <c r="J489" s="118">
        <v>0.19550000000000001</v>
      </c>
      <c r="K489" s="118">
        <v>5</v>
      </c>
      <c r="L489" s="118">
        <v>5.4435000000000002</v>
      </c>
      <c r="M489" s="118"/>
      <c r="N489" s="118">
        <v>0</v>
      </c>
      <c r="O489" s="118">
        <v>0</v>
      </c>
      <c r="P489" s="118">
        <v>263.16789999999997</v>
      </c>
    </row>
    <row r="490" spans="1:16" x14ac:dyDescent="0.25">
      <c r="A490" s="118" t="s">
        <v>435</v>
      </c>
      <c r="B490" s="118">
        <v>613.56500000000005</v>
      </c>
      <c r="C490" s="118">
        <v>8.4341000000000008</v>
      </c>
      <c r="D490" s="118">
        <v>621.9991</v>
      </c>
      <c r="E490" s="118">
        <v>277.42</v>
      </c>
      <c r="F490" s="118">
        <v>183.17869999999999</v>
      </c>
      <c r="G490" s="118">
        <v>23.560300000000002</v>
      </c>
      <c r="H490" s="118">
        <v>84</v>
      </c>
      <c r="I490" s="118">
        <v>79.802499999999995</v>
      </c>
      <c r="J490" s="118">
        <v>3.1480999999999999</v>
      </c>
      <c r="K490" s="118">
        <v>1</v>
      </c>
      <c r="L490" s="118">
        <v>12.875400000000001</v>
      </c>
      <c r="M490" s="118"/>
      <c r="N490" s="118">
        <v>0</v>
      </c>
      <c r="O490" s="118">
        <v>0</v>
      </c>
      <c r="P490" s="118">
        <v>648.70749999999998</v>
      </c>
    </row>
    <row r="491" spans="1:16" x14ac:dyDescent="0.25">
      <c r="A491" s="118" t="s">
        <v>436</v>
      </c>
      <c r="B491" s="118">
        <v>238.435</v>
      </c>
      <c r="C491" s="118"/>
      <c r="D491" s="118">
        <v>238.435</v>
      </c>
      <c r="E491" s="118">
        <v>155.80000000000001</v>
      </c>
      <c r="F491" s="118">
        <v>70.219099999999997</v>
      </c>
      <c r="G491" s="118">
        <v>21.395199999999999</v>
      </c>
      <c r="H491" s="118">
        <v>21</v>
      </c>
      <c r="I491" s="118">
        <v>30.591200000000001</v>
      </c>
      <c r="J491" s="118"/>
      <c r="K491" s="118"/>
      <c r="L491" s="118">
        <v>4.9356</v>
      </c>
      <c r="M491" s="118"/>
      <c r="N491" s="118">
        <v>0</v>
      </c>
      <c r="O491" s="118">
        <v>0</v>
      </c>
      <c r="P491" s="118">
        <v>259.83019999999999</v>
      </c>
    </row>
    <row r="492" spans="1:16" x14ac:dyDescent="0.25">
      <c r="A492" s="118" t="s">
        <v>437</v>
      </c>
      <c r="B492" s="118">
        <v>204.30529999999999</v>
      </c>
      <c r="C492" s="118"/>
      <c r="D492" s="118">
        <v>204.30529999999999</v>
      </c>
      <c r="E492" s="118">
        <v>106</v>
      </c>
      <c r="F492" s="118">
        <v>60.167900000000003</v>
      </c>
      <c r="G492" s="118">
        <v>11.458</v>
      </c>
      <c r="H492" s="118">
        <v>26</v>
      </c>
      <c r="I492" s="118">
        <v>26.212399999999999</v>
      </c>
      <c r="J492" s="118"/>
      <c r="K492" s="118">
        <v>2</v>
      </c>
      <c r="L492" s="118">
        <v>4.2290999999999999</v>
      </c>
      <c r="M492" s="118"/>
      <c r="N492" s="118">
        <v>0</v>
      </c>
      <c r="O492" s="118">
        <v>0</v>
      </c>
      <c r="P492" s="118">
        <v>215.76329999999999</v>
      </c>
    </row>
    <row r="493" spans="1:16" x14ac:dyDescent="0.25">
      <c r="A493" s="118" t="s">
        <v>438</v>
      </c>
      <c r="B493" s="118">
        <v>389.26589999999999</v>
      </c>
      <c r="C493" s="118">
        <v>9.5482999999999993</v>
      </c>
      <c r="D493" s="118">
        <v>398.81420000000003</v>
      </c>
      <c r="E493" s="118">
        <v>164</v>
      </c>
      <c r="F493" s="118">
        <v>117.4508</v>
      </c>
      <c r="G493" s="118">
        <v>11.6373</v>
      </c>
      <c r="H493" s="118">
        <v>53</v>
      </c>
      <c r="I493" s="118">
        <v>51.167900000000003</v>
      </c>
      <c r="J493" s="118">
        <v>1.3741000000000001</v>
      </c>
      <c r="K493" s="118"/>
      <c r="L493" s="118">
        <v>8.2554999999999996</v>
      </c>
      <c r="M493" s="118"/>
      <c r="N493" s="118">
        <v>0</v>
      </c>
      <c r="O493" s="118">
        <v>0</v>
      </c>
      <c r="P493" s="118">
        <v>411.82560000000001</v>
      </c>
    </row>
    <row r="494" spans="1:16" x14ac:dyDescent="0.25">
      <c r="A494" s="118" t="s">
        <v>439</v>
      </c>
      <c r="B494" s="118">
        <v>698.697</v>
      </c>
      <c r="C494" s="118">
        <v>43.4589</v>
      </c>
      <c r="D494" s="118">
        <v>742.15589999999997</v>
      </c>
      <c r="E494" s="118">
        <v>358</v>
      </c>
      <c r="F494" s="118">
        <v>218.56489999999999</v>
      </c>
      <c r="G494" s="118">
        <v>34.858800000000002</v>
      </c>
      <c r="H494" s="118">
        <v>88</v>
      </c>
      <c r="I494" s="118">
        <v>95.218599999999995</v>
      </c>
      <c r="J494" s="118"/>
      <c r="K494" s="118"/>
      <c r="L494" s="118">
        <v>15.3626</v>
      </c>
      <c r="M494" s="118"/>
      <c r="N494" s="118">
        <v>6.4379999999999997</v>
      </c>
      <c r="O494" s="118">
        <v>0</v>
      </c>
      <c r="P494" s="118">
        <v>783.45270000000005</v>
      </c>
    </row>
    <row r="495" spans="1:16" x14ac:dyDescent="0.25">
      <c r="A495" s="118" t="s">
        <v>440</v>
      </c>
      <c r="B495" s="118">
        <v>548.92930000000001</v>
      </c>
      <c r="C495" s="118">
        <v>11.672499999999999</v>
      </c>
      <c r="D495" s="118">
        <v>560.60180000000003</v>
      </c>
      <c r="E495" s="118">
        <v>275</v>
      </c>
      <c r="F495" s="118">
        <v>165.09719999999999</v>
      </c>
      <c r="G495" s="118">
        <v>27.4757</v>
      </c>
      <c r="H495" s="118">
        <v>71</v>
      </c>
      <c r="I495" s="118">
        <v>71.925200000000004</v>
      </c>
      <c r="J495" s="118"/>
      <c r="K495" s="118"/>
      <c r="L495" s="118">
        <v>11.6045</v>
      </c>
      <c r="M495" s="118"/>
      <c r="N495" s="118">
        <v>0</v>
      </c>
      <c r="O495" s="118">
        <v>0</v>
      </c>
      <c r="P495" s="118">
        <v>588.07749999999999</v>
      </c>
    </row>
    <row r="496" spans="1:16" x14ac:dyDescent="0.25">
      <c r="A496" s="118" t="s">
        <v>441</v>
      </c>
      <c r="B496" s="120">
        <v>1860.7055</v>
      </c>
      <c r="C496" s="118">
        <v>50.041600000000003</v>
      </c>
      <c r="D496" s="120">
        <v>1910.7471</v>
      </c>
      <c r="E496" s="118">
        <v>866.58</v>
      </c>
      <c r="F496" s="118">
        <v>562.71500000000003</v>
      </c>
      <c r="G496" s="118">
        <v>75.966200000000001</v>
      </c>
      <c r="H496" s="118">
        <v>272</v>
      </c>
      <c r="I496" s="118">
        <v>245.1489</v>
      </c>
      <c r="J496" s="118">
        <v>20.138400000000001</v>
      </c>
      <c r="K496" s="118">
        <v>6</v>
      </c>
      <c r="L496" s="118">
        <v>39.552500000000002</v>
      </c>
      <c r="M496" s="118"/>
      <c r="N496" s="118">
        <v>21.296500000000002</v>
      </c>
      <c r="O496" s="118">
        <v>0</v>
      </c>
      <c r="P496" s="120">
        <v>2028.1482000000001</v>
      </c>
    </row>
    <row r="497" spans="1:16" x14ac:dyDescent="0.25">
      <c r="A497" s="118" t="s">
        <v>442</v>
      </c>
      <c r="B497" s="118">
        <v>473.74439999999998</v>
      </c>
      <c r="C497" s="118">
        <v>14.039400000000001</v>
      </c>
      <c r="D497" s="118">
        <v>487.78379999999999</v>
      </c>
      <c r="E497" s="118">
        <v>304</v>
      </c>
      <c r="F497" s="118">
        <v>143.6523</v>
      </c>
      <c r="G497" s="118">
        <v>40.0869</v>
      </c>
      <c r="H497" s="118">
        <v>48</v>
      </c>
      <c r="I497" s="118">
        <v>62.582700000000003</v>
      </c>
      <c r="J497" s="118"/>
      <c r="K497" s="118"/>
      <c r="L497" s="118">
        <v>10.097099999999999</v>
      </c>
      <c r="M497" s="118"/>
      <c r="N497" s="118">
        <v>0</v>
      </c>
      <c r="O497" s="118">
        <v>0</v>
      </c>
      <c r="P497" s="118">
        <v>527.87070000000006</v>
      </c>
    </row>
    <row r="498" spans="1:16" x14ac:dyDescent="0.25">
      <c r="A498" s="118" t="s">
        <v>443</v>
      </c>
      <c r="B498" s="118">
        <v>173.3536</v>
      </c>
      <c r="C498" s="118"/>
      <c r="D498" s="118">
        <v>173.3536</v>
      </c>
      <c r="E498" s="118">
        <v>130</v>
      </c>
      <c r="F498" s="118">
        <v>51.052599999999998</v>
      </c>
      <c r="G498" s="118">
        <v>19.736799999999999</v>
      </c>
      <c r="H498" s="118">
        <v>33</v>
      </c>
      <c r="I498" s="118">
        <v>22.241299999999999</v>
      </c>
      <c r="J498" s="118">
        <v>8.0690000000000008</v>
      </c>
      <c r="K498" s="118"/>
      <c r="L498" s="118">
        <v>3.5884</v>
      </c>
      <c r="M498" s="118"/>
      <c r="N498" s="118">
        <v>0</v>
      </c>
      <c r="O498" s="118">
        <v>0</v>
      </c>
      <c r="P498" s="118">
        <v>201.15940000000001</v>
      </c>
    </row>
    <row r="499" spans="1:16" x14ac:dyDescent="0.25">
      <c r="A499" s="118" t="s">
        <v>444</v>
      </c>
      <c r="B499" s="118">
        <v>377.07760000000002</v>
      </c>
      <c r="C499" s="118">
        <v>32.209400000000002</v>
      </c>
      <c r="D499" s="118">
        <v>409.28699999999998</v>
      </c>
      <c r="E499" s="118">
        <v>144</v>
      </c>
      <c r="F499" s="118">
        <v>120.535</v>
      </c>
      <c r="G499" s="118">
        <v>5.8662000000000001</v>
      </c>
      <c r="H499" s="118">
        <v>73</v>
      </c>
      <c r="I499" s="118">
        <v>52.511499999999998</v>
      </c>
      <c r="J499" s="118">
        <v>15.366400000000001</v>
      </c>
      <c r="K499" s="118">
        <v>2</v>
      </c>
      <c r="L499" s="118">
        <v>8.4722000000000008</v>
      </c>
      <c r="M499" s="118"/>
      <c r="N499" s="118">
        <v>0</v>
      </c>
      <c r="O499" s="118">
        <v>0</v>
      </c>
      <c r="P499" s="118">
        <v>430.51960000000003</v>
      </c>
    </row>
    <row r="500" spans="1:16" x14ac:dyDescent="0.25">
      <c r="A500" s="118" t="s">
        <v>445</v>
      </c>
      <c r="B500" s="118">
        <v>514.87400000000002</v>
      </c>
      <c r="C500" s="118">
        <v>23.2668</v>
      </c>
      <c r="D500" s="118">
        <v>538.14080000000001</v>
      </c>
      <c r="E500" s="118">
        <v>225.34</v>
      </c>
      <c r="F500" s="118">
        <v>158.48249999999999</v>
      </c>
      <c r="G500" s="118">
        <v>16.714400000000001</v>
      </c>
      <c r="H500" s="118">
        <v>66</v>
      </c>
      <c r="I500" s="118">
        <v>69.043499999999995</v>
      </c>
      <c r="J500" s="118"/>
      <c r="K500" s="118">
        <v>2</v>
      </c>
      <c r="L500" s="118">
        <v>11.1395</v>
      </c>
      <c r="M500" s="118"/>
      <c r="N500" s="118">
        <v>0</v>
      </c>
      <c r="O500" s="118">
        <v>0</v>
      </c>
      <c r="P500" s="118">
        <v>554.85519999999997</v>
      </c>
    </row>
    <row r="501" spans="1:16" x14ac:dyDescent="0.25">
      <c r="A501" s="118" t="s">
        <v>446</v>
      </c>
      <c r="B501" s="120">
        <v>1563.1481000000001</v>
      </c>
      <c r="C501" s="118">
        <v>62.104799999999997</v>
      </c>
      <c r="D501" s="120">
        <v>1625.2529</v>
      </c>
      <c r="E501" s="118">
        <v>869.84</v>
      </c>
      <c r="F501" s="118">
        <v>478.637</v>
      </c>
      <c r="G501" s="118">
        <v>97.800799999999995</v>
      </c>
      <c r="H501" s="118">
        <v>273</v>
      </c>
      <c r="I501" s="118">
        <v>208.51990000000001</v>
      </c>
      <c r="J501" s="118">
        <v>48.36</v>
      </c>
      <c r="K501" s="118">
        <v>16</v>
      </c>
      <c r="L501" s="118">
        <v>33.642699999999998</v>
      </c>
      <c r="M501" s="118"/>
      <c r="N501" s="118">
        <v>0</v>
      </c>
      <c r="O501" s="118">
        <v>0</v>
      </c>
      <c r="P501" s="120">
        <v>1771.4137000000001</v>
      </c>
    </row>
    <row r="502" spans="1:16" x14ac:dyDescent="0.25">
      <c r="A502" s="118" t="s">
        <v>447</v>
      </c>
      <c r="B502" s="118">
        <v>459.2414</v>
      </c>
      <c r="C502" s="118">
        <v>22.332999999999998</v>
      </c>
      <c r="D502" s="118">
        <v>481.57440000000003</v>
      </c>
      <c r="E502" s="118">
        <v>233</v>
      </c>
      <c r="F502" s="118">
        <v>141.8237</v>
      </c>
      <c r="G502" s="118">
        <v>22.7941</v>
      </c>
      <c r="H502" s="118">
        <v>102</v>
      </c>
      <c r="I502" s="118">
        <v>61.786000000000001</v>
      </c>
      <c r="J502" s="118">
        <v>30.160499999999999</v>
      </c>
      <c r="K502" s="118"/>
      <c r="L502" s="118">
        <v>9.9686000000000003</v>
      </c>
      <c r="M502" s="118"/>
      <c r="N502" s="118">
        <v>0</v>
      </c>
      <c r="O502" s="118">
        <v>0</v>
      </c>
      <c r="P502" s="118">
        <v>534.529</v>
      </c>
    </row>
    <row r="503" spans="1:16" x14ac:dyDescent="0.25">
      <c r="A503" s="118" t="s">
        <v>448</v>
      </c>
      <c r="B503" s="118">
        <v>241.6088</v>
      </c>
      <c r="C503" s="118"/>
      <c r="D503" s="118">
        <v>241.6088</v>
      </c>
      <c r="E503" s="118">
        <v>116.41</v>
      </c>
      <c r="F503" s="118">
        <v>71.153800000000004</v>
      </c>
      <c r="G503" s="118">
        <v>11.3141</v>
      </c>
      <c r="H503" s="118">
        <v>27</v>
      </c>
      <c r="I503" s="118">
        <v>30.9984</v>
      </c>
      <c r="J503" s="118"/>
      <c r="K503" s="118">
        <v>1</v>
      </c>
      <c r="L503" s="118">
        <v>5.0012999999999996</v>
      </c>
      <c r="M503" s="118"/>
      <c r="N503" s="118">
        <v>0</v>
      </c>
      <c r="O503" s="118">
        <v>0</v>
      </c>
      <c r="P503" s="118">
        <v>252.9229</v>
      </c>
    </row>
    <row r="504" spans="1:16" x14ac:dyDescent="0.25">
      <c r="A504" s="118" t="s">
        <v>449</v>
      </c>
      <c r="B504" s="118">
        <v>578.25400000000002</v>
      </c>
      <c r="C504" s="118">
        <v>47.108199999999997</v>
      </c>
      <c r="D504" s="118">
        <v>625.36220000000003</v>
      </c>
      <c r="E504" s="118">
        <v>288</v>
      </c>
      <c r="F504" s="118">
        <v>184.16919999999999</v>
      </c>
      <c r="G504" s="118">
        <v>25.957699999999999</v>
      </c>
      <c r="H504" s="118">
        <v>46</v>
      </c>
      <c r="I504" s="118">
        <v>80.233999999999995</v>
      </c>
      <c r="J504" s="118"/>
      <c r="K504" s="118">
        <v>185</v>
      </c>
      <c r="L504" s="118">
        <v>12.945</v>
      </c>
      <c r="M504" s="118">
        <v>103.233</v>
      </c>
      <c r="N504" s="118">
        <v>0</v>
      </c>
      <c r="O504" s="118">
        <v>0</v>
      </c>
      <c r="P504" s="118">
        <v>754.55290000000002</v>
      </c>
    </row>
    <row r="505" spans="1:16" x14ac:dyDescent="0.25">
      <c r="A505" s="118" t="s">
        <v>450</v>
      </c>
      <c r="B505" s="118">
        <v>63.240099999999998</v>
      </c>
      <c r="C505" s="118"/>
      <c r="D505" s="118">
        <v>63.240099999999998</v>
      </c>
      <c r="E505" s="118">
        <v>30</v>
      </c>
      <c r="F505" s="118">
        <v>18.624199999999998</v>
      </c>
      <c r="G505" s="118">
        <v>2.8439000000000001</v>
      </c>
      <c r="H505" s="118">
        <v>14</v>
      </c>
      <c r="I505" s="118">
        <v>8.1136999999999997</v>
      </c>
      <c r="J505" s="118">
        <v>4.4146999999999998</v>
      </c>
      <c r="K505" s="118"/>
      <c r="L505" s="118">
        <v>1.3090999999999999</v>
      </c>
      <c r="M505" s="118"/>
      <c r="N505" s="118">
        <v>0</v>
      </c>
      <c r="O505" s="118">
        <v>0</v>
      </c>
      <c r="P505" s="118">
        <v>70.498699999999999</v>
      </c>
    </row>
    <row r="506" spans="1:16" x14ac:dyDescent="0.25">
      <c r="A506" s="118" t="s">
        <v>451</v>
      </c>
      <c r="B506" s="118">
        <v>172.07669999999999</v>
      </c>
      <c r="C506" s="118">
        <v>3.1109</v>
      </c>
      <c r="D506" s="118">
        <v>175.1876</v>
      </c>
      <c r="E506" s="118">
        <v>134</v>
      </c>
      <c r="F506" s="118">
        <v>51.592700000000001</v>
      </c>
      <c r="G506" s="118">
        <v>20.601800000000001</v>
      </c>
      <c r="H506" s="118">
        <v>54</v>
      </c>
      <c r="I506" s="118">
        <v>22.476600000000001</v>
      </c>
      <c r="J506" s="118">
        <v>23.642600000000002</v>
      </c>
      <c r="K506" s="118"/>
      <c r="L506" s="118">
        <v>3.6263999999999998</v>
      </c>
      <c r="M506" s="118"/>
      <c r="N506" s="118">
        <v>0</v>
      </c>
      <c r="O506" s="118">
        <v>0</v>
      </c>
      <c r="P506" s="118">
        <v>219.43199999999999</v>
      </c>
    </row>
    <row r="507" spans="1:16" x14ac:dyDescent="0.25">
      <c r="A507" s="118" t="s">
        <v>562</v>
      </c>
      <c r="B507" s="118">
        <v>172.86080000000001</v>
      </c>
      <c r="C507" s="118">
        <v>6.3007999999999997</v>
      </c>
      <c r="D507" s="118">
        <v>127.8436</v>
      </c>
      <c r="E507" s="118">
        <v>121</v>
      </c>
      <c r="F507" s="118">
        <v>52.763100000000001</v>
      </c>
      <c r="G507" s="118">
        <v>17.059200000000001</v>
      </c>
      <c r="H507" s="118">
        <v>23</v>
      </c>
      <c r="I507" s="118">
        <v>16.4023</v>
      </c>
      <c r="J507" s="118">
        <v>4.9481999999999999</v>
      </c>
      <c r="K507" s="118"/>
      <c r="L507" s="118">
        <v>2.6463999999999999</v>
      </c>
      <c r="M507" s="118"/>
      <c r="N507" s="118">
        <v>0</v>
      </c>
      <c r="O507" s="118">
        <v>0</v>
      </c>
      <c r="P507" s="118">
        <v>201.16900000000001</v>
      </c>
    </row>
    <row r="508" spans="1:16" x14ac:dyDescent="0.25">
      <c r="A508" s="118" t="s">
        <v>452</v>
      </c>
      <c r="B508" s="118">
        <v>997.38490000000002</v>
      </c>
      <c r="C508" s="118">
        <v>41.2515</v>
      </c>
      <c r="D508" s="120">
        <v>1038.6364000000001</v>
      </c>
      <c r="E508" s="118">
        <v>523</v>
      </c>
      <c r="F508" s="118">
        <v>305.8784</v>
      </c>
      <c r="G508" s="118">
        <v>54.2804</v>
      </c>
      <c r="H508" s="118">
        <v>213</v>
      </c>
      <c r="I508" s="118">
        <v>133.25710000000001</v>
      </c>
      <c r="J508" s="118">
        <v>59.807200000000002</v>
      </c>
      <c r="K508" s="118">
        <v>3</v>
      </c>
      <c r="L508" s="118">
        <v>21.4998</v>
      </c>
      <c r="M508" s="118"/>
      <c r="N508" s="118">
        <v>14.399900000000001</v>
      </c>
      <c r="O508" s="118">
        <v>0</v>
      </c>
      <c r="P508" s="120">
        <v>1167.1239</v>
      </c>
    </row>
    <row r="509" spans="1:16" x14ac:dyDescent="0.25">
      <c r="A509" s="118" t="s">
        <v>453</v>
      </c>
      <c r="B509" s="120">
        <v>3932.0612000000001</v>
      </c>
      <c r="C509" s="118">
        <v>76.686000000000007</v>
      </c>
      <c r="D509" s="120">
        <v>4008.7471999999998</v>
      </c>
      <c r="E509" s="120">
        <v>1950.35</v>
      </c>
      <c r="F509" s="120">
        <v>1180.5761</v>
      </c>
      <c r="G509" s="118">
        <v>192.4435</v>
      </c>
      <c r="H509" s="118">
        <v>620</v>
      </c>
      <c r="I509" s="118">
        <v>514.32230000000004</v>
      </c>
      <c r="J509" s="118">
        <v>79.258300000000006</v>
      </c>
      <c r="K509" s="118">
        <v>266</v>
      </c>
      <c r="L509" s="118">
        <v>82.981099999999998</v>
      </c>
      <c r="M509" s="118">
        <v>109.81140000000001</v>
      </c>
      <c r="N509" s="118">
        <v>79.705699999999993</v>
      </c>
      <c r="O509" s="118">
        <v>0</v>
      </c>
      <c r="P509" s="120">
        <v>4469.9660999999996</v>
      </c>
    </row>
    <row r="510" spans="1:16" x14ac:dyDescent="0.25">
      <c r="A510" s="118" t="s">
        <v>454</v>
      </c>
      <c r="B510" s="120">
        <v>1171.6541</v>
      </c>
      <c r="C510" s="118">
        <v>47.290599999999998</v>
      </c>
      <c r="D510" s="120">
        <v>1218.9447</v>
      </c>
      <c r="E510" s="118">
        <v>704.5</v>
      </c>
      <c r="F510" s="118">
        <v>358.97919999999999</v>
      </c>
      <c r="G510" s="118">
        <v>86.380200000000002</v>
      </c>
      <c r="H510" s="118">
        <v>140</v>
      </c>
      <c r="I510" s="118">
        <v>156.39060000000001</v>
      </c>
      <c r="J510" s="118"/>
      <c r="K510" s="118">
        <v>63</v>
      </c>
      <c r="L510" s="118">
        <v>25.232199999999999</v>
      </c>
      <c r="M510" s="118">
        <v>22.660699999999999</v>
      </c>
      <c r="N510" s="118">
        <v>21.516300000000001</v>
      </c>
      <c r="O510" s="118">
        <v>0</v>
      </c>
      <c r="P510" s="120">
        <v>1349.5019</v>
      </c>
    </row>
    <row r="511" spans="1:16" x14ac:dyDescent="0.25">
      <c r="A511" s="118" t="s">
        <v>563</v>
      </c>
      <c r="B511" s="118">
        <v>317.12419999999997</v>
      </c>
      <c r="C511" s="118">
        <v>7.6509999999999998</v>
      </c>
      <c r="D511" s="118">
        <v>225.37</v>
      </c>
      <c r="E511" s="118">
        <v>189.63</v>
      </c>
      <c r="F511" s="118">
        <v>95.646299999999997</v>
      </c>
      <c r="G511" s="118">
        <v>23.495899999999999</v>
      </c>
      <c r="H511" s="118">
        <v>49</v>
      </c>
      <c r="I511" s="118">
        <v>28.914999999999999</v>
      </c>
      <c r="J511" s="118">
        <v>15.063800000000001</v>
      </c>
      <c r="K511" s="118">
        <v>2</v>
      </c>
      <c r="L511" s="118">
        <v>4.6651999999999996</v>
      </c>
      <c r="M511" s="118"/>
      <c r="N511" s="118">
        <v>0</v>
      </c>
      <c r="O511" s="118">
        <v>0</v>
      </c>
      <c r="P511" s="118">
        <v>363.3349</v>
      </c>
    </row>
    <row r="512" spans="1:16" x14ac:dyDescent="0.25">
      <c r="A512" s="118" t="s">
        <v>564</v>
      </c>
      <c r="B512" s="118">
        <v>57.663400000000003</v>
      </c>
      <c r="C512" s="118"/>
      <c r="D512" s="118">
        <v>39.661099999999998</v>
      </c>
      <c r="E512" s="118">
        <v>36</v>
      </c>
      <c r="F512" s="118">
        <v>16.9819</v>
      </c>
      <c r="G512" s="118">
        <v>4.7545000000000002</v>
      </c>
      <c r="H512" s="118">
        <v>6</v>
      </c>
      <c r="I512" s="118">
        <v>5.0884999999999998</v>
      </c>
      <c r="J512" s="118">
        <v>0.68359999999999999</v>
      </c>
      <c r="K512" s="118"/>
      <c r="L512" s="118">
        <v>0.82099999999999995</v>
      </c>
      <c r="M512" s="118"/>
      <c r="N512" s="118">
        <v>0</v>
      </c>
      <c r="O512" s="118">
        <v>0</v>
      </c>
      <c r="P512" s="118">
        <v>63.101500000000001</v>
      </c>
    </row>
    <row r="513" spans="1:16" x14ac:dyDescent="0.25">
      <c r="A513" s="118" t="s">
        <v>565</v>
      </c>
      <c r="B513" s="118">
        <v>111.0787</v>
      </c>
      <c r="C513" s="118">
        <v>5.1151</v>
      </c>
      <c r="D513" s="118">
        <v>89.796599999999998</v>
      </c>
      <c r="E513" s="118">
        <v>82.76</v>
      </c>
      <c r="F513" s="118">
        <v>34.219099999999997</v>
      </c>
      <c r="G513" s="118">
        <v>12.135199999999999</v>
      </c>
      <c r="H513" s="118">
        <v>17</v>
      </c>
      <c r="I513" s="118">
        <v>11.520899999999999</v>
      </c>
      <c r="J513" s="118">
        <v>4.1093000000000002</v>
      </c>
      <c r="K513" s="118"/>
      <c r="L513" s="118">
        <v>1.8588</v>
      </c>
      <c r="M513" s="118"/>
      <c r="N513" s="118">
        <v>0</v>
      </c>
      <c r="O513" s="118">
        <v>0</v>
      </c>
      <c r="P513" s="118">
        <v>132.4383</v>
      </c>
    </row>
    <row r="514" spans="1:16" x14ac:dyDescent="0.25">
      <c r="A514" s="118" t="s">
        <v>455</v>
      </c>
      <c r="B514" s="118">
        <v>821.51959999999997</v>
      </c>
      <c r="C514" s="118">
        <v>18.9603</v>
      </c>
      <c r="D514" s="118">
        <v>840.47990000000004</v>
      </c>
      <c r="E514" s="118">
        <v>412.71</v>
      </c>
      <c r="F514" s="118">
        <v>247.5213</v>
      </c>
      <c r="G514" s="118">
        <v>41.297199999999997</v>
      </c>
      <c r="H514" s="118">
        <v>148</v>
      </c>
      <c r="I514" s="118">
        <v>107.8336</v>
      </c>
      <c r="J514" s="118">
        <v>30.1248</v>
      </c>
      <c r="K514" s="118">
        <v>4</v>
      </c>
      <c r="L514" s="118">
        <v>17.3979</v>
      </c>
      <c r="M514" s="118"/>
      <c r="N514" s="118">
        <v>0</v>
      </c>
      <c r="O514" s="118">
        <v>0</v>
      </c>
      <c r="P514" s="118">
        <v>911.90189999999996</v>
      </c>
    </row>
    <row r="515" spans="1:16" x14ac:dyDescent="0.25">
      <c r="A515" s="118" t="s">
        <v>456</v>
      </c>
      <c r="B515" s="118">
        <v>386.98669999999998</v>
      </c>
      <c r="C515" s="118">
        <v>12.382199999999999</v>
      </c>
      <c r="D515" s="118">
        <v>399.3689</v>
      </c>
      <c r="E515" s="118">
        <v>184</v>
      </c>
      <c r="F515" s="118">
        <v>117.61409999999999</v>
      </c>
      <c r="G515" s="118">
        <v>16.596499999999999</v>
      </c>
      <c r="H515" s="118">
        <v>59</v>
      </c>
      <c r="I515" s="118">
        <v>51.238999999999997</v>
      </c>
      <c r="J515" s="118">
        <v>5.8207000000000004</v>
      </c>
      <c r="K515" s="118"/>
      <c r="L515" s="118">
        <v>8.2668999999999997</v>
      </c>
      <c r="M515" s="118"/>
      <c r="N515" s="118">
        <v>0</v>
      </c>
      <c r="O515" s="118">
        <v>0</v>
      </c>
      <c r="P515" s="118">
        <v>421.78609999999998</v>
      </c>
    </row>
    <row r="516" spans="1:16" x14ac:dyDescent="0.25">
      <c r="A516" s="118" t="s">
        <v>457</v>
      </c>
      <c r="B516" s="118">
        <v>681.40719999999999</v>
      </c>
      <c r="C516" s="118">
        <v>3.3656000000000001</v>
      </c>
      <c r="D516" s="118">
        <v>684.77279999999996</v>
      </c>
      <c r="E516" s="118">
        <v>454.75</v>
      </c>
      <c r="F516" s="118">
        <v>201.66560000000001</v>
      </c>
      <c r="G516" s="118">
        <v>63.271099999999997</v>
      </c>
      <c r="H516" s="118">
        <v>89</v>
      </c>
      <c r="I516" s="118">
        <v>87.856399999999994</v>
      </c>
      <c r="J516" s="118">
        <v>0.85770000000000002</v>
      </c>
      <c r="K516" s="118"/>
      <c r="L516" s="118">
        <v>14.174799999999999</v>
      </c>
      <c r="M516" s="118"/>
      <c r="N516" s="118">
        <v>0</v>
      </c>
      <c r="O516" s="118">
        <v>0</v>
      </c>
      <c r="P516" s="118">
        <v>748.90160000000003</v>
      </c>
    </row>
    <row r="517" spans="1:16" x14ac:dyDescent="0.25">
      <c r="A517" s="118" t="s">
        <v>458</v>
      </c>
      <c r="B517" s="118">
        <v>674.33569999999997</v>
      </c>
      <c r="C517" s="118">
        <v>22.318999999999999</v>
      </c>
      <c r="D517" s="118">
        <v>696.65470000000005</v>
      </c>
      <c r="E517" s="118">
        <v>483.28</v>
      </c>
      <c r="F517" s="118">
        <v>205.16480000000001</v>
      </c>
      <c r="G517" s="118">
        <v>69.528800000000004</v>
      </c>
      <c r="H517" s="118">
        <v>137</v>
      </c>
      <c r="I517" s="118">
        <v>89.380799999999994</v>
      </c>
      <c r="J517" s="118">
        <v>35.714399999999998</v>
      </c>
      <c r="K517" s="118"/>
      <c r="L517" s="118">
        <v>14.4208</v>
      </c>
      <c r="M517" s="118"/>
      <c r="N517" s="118">
        <v>14.1534</v>
      </c>
      <c r="O517" s="118">
        <v>0</v>
      </c>
      <c r="P517" s="118">
        <v>816.05129999999997</v>
      </c>
    </row>
    <row r="518" spans="1:16" x14ac:dyDescent="0.25">
      <c r="A518" s="118" t="s">
        <v>459</v>
      </c>
      <c r="B518" s="118">
        <v>462.56580000000002</v>
      </c>
      <c r="C518" s="118">
        <v>23.031700000000001</v>
      </c>
      <c r="D518" s="118">
        <v>485.59750000000003</v>
      </c>
      <c r="E518" s="118">
        <v>191</v>
      </c>
      <c r="F518" s="118">
        <v>143.0085</v>
      </c>
      <c r="G518" s="118">
        <v>11.9979</v>
      </c>
      <c r="H518" s="118">
        <v>75</v>
      </c>
      <c r="I518" s="118">
        <v>62.302199999999999</v>
      </c>
      <c r="J518" s="118">
        <v>9.5234000000000005</v>
      </c>
      <c r="K518" s="118"/>
      <c r="L518" s="118">
        <v>10.0519</v>
      </c>
      <c r="M518" s="118"/>
      <c r="N518" s="118">
        <v>0</v>
      </c>
      <c r="O518" s="118">
        <v>0</v>
      </c>
      <c r="P518" s="118">
        <v>507.11880000000002</v>
      </c>
    </row>
    <row r="519" spans="1:16" x14ac:dyDescent="0.25">
      <c r="A519" s="118" t="s">
        <v>566</v>
      </c>
      <c r="B519" s="118">
        <v>168.9254</v>
      </c>
      <c r="C519" s="118">
        <v>3.0718000000000001</v>
      </c>
      <c r="D519" s="118">
        <v>120.7833</v>
      </c>
      <c r="E519" s="118">
        <v>139.6</v>
      </c>
      <c r="F519" s="118">
        <v>50.653199999999998</v>
      </c>
      <c r="G519" s="118">
        <v>22.236699999999999</v>
      </c>
      <c r="H519" s="118">
        <v>30</v>
      </c>
      <c r="I519" s="118">
        <v>15.496499999999999</v>
      </c>
      <c r="J519" s="118">
        <v>10.877599999999999</v>
      </c>
      <c r="K519" s="118"/>
      <c r="L519" s="118">
        <v>2.5002</v>
      </c>
      <c r="M519" s="118"/>
      <c r="N519" s="118">
        <v>2.5966</v>
      </c>
      <c r="O519" s="118">
        <v>0</v>
      </c>
      <c r="P519" s="118">
        <v>207.7081</v>
      </c>
    </row>
    <row r="520" spans="1:16" x14ac:dyDescent="0.25">
      <c r="A520" s="118" t="s">
        <v>460</v>
      </c>
      <c r="B520" s="120">
        <v>2148.0263</v>
      </c>
      <c r="C520" s="118">
        <v>61.294899999999998</v>
      </c>
      <c r="D520" s="120">
        <v>2209.3211999999999</v>
      </c>
      <c r="E520" s="120">
        <v>1052.1400000000001</v>
      </c>
      <c r="F520" s="118">
        <v>650.64509999999996</v>
      </c>
      <c r="G520" s="118">
        <v>100.3737</v>
      </c>
      <c r="H520" s="118">
        <v>330</v>
      </c>
      <c r="I520" s="118">
        <v>283.45589999999999</v>
      </c>
      <c r="J520" s="118">
        <v>34.908099999999997</v>
      </c>
      <c r="K520" s="118">
        <v>8</v>
      </c>
      <c r="L520" s="118">
        <v>45.732900000000001</v>
      </c>
      <c r="M520" s="118"/>
      <c r="N520" s="118">
        <v>0</v>
      </c>
      <c r="O520" s="118">
        <v>0</v>
      </c>
      <c r="P520" s="120">
        <v>2344.6030000000001</v>
      </c>
    </row>
    <row r="521" spans="1:16" x14ac:dyDescent="0.25">
      <c r="A521" s="118" t="s">
        <v>461</v>
      </c>
      <c r="B521" s="118">
        <v>148.63310000000001</v>
      </c>
      <c r="C521" s="118"/>
      <c r="D521" s="118">
        <v>148.63310000000001</v>
      </c>
      <c r="E521" s="118">
        <v>73</v>
      </c>
      <c r="F521" s="118">
        <v>43.772399999999998</v>
      </c>
      <c r="G521" s="118">
        <v>7.3068999999999997</v>
      </c>
      <c r="H521" s="118">
        <v>26</v>
      </c>
      <c r="I521" s="118">
        <v>19.069600000000001</v>
      </c>
      <c r="J521" s="118">
        <v>5.1978</v>
      </c>
      <c r="K521" s="118">
        <v>2</v>
      </c>
      <c r="L521" s="118">
        <v>3.0767000000000002</v>
      </c>
      <c r="M521" s="118"/>
      <c r="N521" s="118">
        <v>0</v>
      </c>
      <c r="O521" s="118">
        <v>0</v>
      </c>
      <c r="P521" s="118">
        <v>161.1378</v>
      </c>
    </row>
    <row r="522" spans="1:16" x14ac:dyDescent="0.25">
      <c r="A522" s="118" t="s">
        <v>462</v>
      </c>
      <c r="B522" s="118">
        <v>158.0889</v>
      </c>
      <c r="C522" s="118">
        <v>5.5231000000000003</v>
      </c>
      <c r="D522" s="118">
        <v>163.61199999999999</v>
      </c>
      <c r="E522" s="118">
        <v>89.5</v>
      </c>
      <c r="F522" s="118">
        <v>48.183700000000002</v>
      </c>
      <c r="G522" s="118">
        <v>10.3291</v>
      </c>
      <c r="H522" s="118">
        <v>31</v>
      </c>
      <c r="I522" s="118">
        <v>20.991399999999999</v>
      </c>
      <c r="J522" s="118">
        <v>7.5064000000000002</v>
      </c>
      <c r="K522" s="118"/>
      <c r="L522" s="118">
        <v>3.3868</v>
      </c>
      <c r="M522" s="118"/>
      <c r="N522" s="118">
        <v>2.5994000000000002</v>
      </c>
      <c r="O522" s="118">
        <v>0</v>
      </c>
      <c r="P522" s="118">
        <v>184.04689999999999</v>
      </c>
    </row>
    <row r="523" spans="1:16" x14ac:dyDescent="0.25">
      <c r="A523" s="118" t="s">
        <v>463</v>
      </c>
      <c r="B523" s="118">
        <v>177.08609999999999</v>
      </c>
      <c r="C523" s="118">
        <v>1.4497</v>
      </c>
      <c r="D523" s="118">
        <v>178.53579999999999</v>
      </c>
      <c r="E523" s="118">
        <v>186</v>
      </c>
      <c r="F523" s="118">
        <v>52.578800000000001</v>
      </c>
      <c r="G523" s="118">
        <v>33.3553</v>
      </c>
      <c r="H523" s="118">
        <v>28</v>
      </c>
      <c r="I523" s="118">
        <v>22.906099999999999</v>
      </c>
      <c r="J523" s="118">
        <v>3.8203999999999998</v>
      </c>
      <c r="K523" s="118"/>
      <c r="L523" s="118">
        <v>3.6957</v>
      </c>
      <c r="M523" s="118"/>
      <c r="N523" s="118">
        <v>0</v>
      </c>
      <c r="O523" s="118">
        <v>0</v>
      </c>
      <c r="P523" s="118">
        <v>215.7115</v>
      </c>
    </row>
    <row r="524" spans="1:16" x14ac:dyDescent="0.25">
      <c r="A524" s="118" t="s">
        <v>464</v>
      </c>
      <c r="B524" s="120">
        <v>1500.0462</v>
      </c>
      <c r="C524" s="118">
        <v>65.382300000000001</v>
      </c>
      <c r="D524" s="120">
        <v>1565.4285</v>
      </c>
      <c r="E524" s="118">
        <v>516</v>
      </c>
      <c r="F524" s="118">
        <v>461.01870000000002</v>
      </c>
      <c r="G524" s="118">
        <v>13.7453</v>
      </c>
      <c r="H524" s="118">
        <v>250</v>
      </c>
      <c r="I524" s="118">
        <v>200.84450000000001</v>
      </c>
      <c r="J524" s="118">
        <v>36.866599999999998</v>
      </c>
      <c r="K524" s="118">
        <v>115</v>
      </c>
      <c r="L524" s="118">
        <v>32.404400000000003</v>
      </c>
      <c r="M524" s="118">
        <v>49.557400000000001</v>
      </c>
      <c r="N524" s="118">
        <v>0</v>
      </c>
      <c r="O524" s="118">
        <v>0</v>
      </c>
      <c r="P524" s="120">
        <v>1665.5978</v>
      </c>
    </row>
    <row r="525" spans="1:16" x14ac:dyDescent="0.25">
      <c r="A525" s="118" t="s">
        <v>465</v>
      </c>
      <c r="B525" s="120">
        <v>2710.7633999999998</v>
      </c>
      <c r="C525" s="118">
        <v>83.405900000000003</v>
      </c>
      <c r="D525" s="120">
        <v>2794.1693</v>
      </c>
      <c r="E525" s="120">
        <v>1096.24</v>
      </c>
      <c r="F525" s="118">
        <v>822.88289999999995</v>
      </c>
      <c r="G525" s="118">
        <v>68.339299999999994</v>
      </c>
      <c r="H525" s="118">
        <v>547</v>
      </c>
      <c r="I525" s="118">
        <v>358.49189999999999</v>
      </c>
      <c r="J525" s="118">
        <v>141.3811</v>
      </c>
      <c r="K525" s="118">
        <v>18</v>
      </c>
      <c r="L525" s="118">
        <v>57.839300000000001</v>
      </c>
      <c r="M525" s="118"/>
      <c r="N525" s="118">
        <v>0</v>
      </c>
      <c r="O525" s="118">
        <v>0</v>
      </c>
      <c r="P525" s="120">
        <v>3003.8897000000002</v>
      </c>
    </row>
    <row r="526" spans="1:16" x14ac:dyDescent="0.25">
      <c r="A526" s="118" t="s">
        <v>466</v>
      </c>
      <c r="B526" s="118">
        <v>723.2269</v>
      </c>
      <c r="C526" s="118">
        <v>33.1267</v>
      </c>
      <c r="D526" s="118">
        <v>756.35360000000003</v>
      </c>
      <c r="E526" s="118">
        <v>563.94000000000005</v>
      </c>
      <c r="F526" s="118">
        <v>222.74610000000001</v>
      </c>
      <c r="G526" s="118">
        <v>85.298500000000004</v>
      </c>
      <c r="H526" s="118">
        <v>117</v>
      </c>
      <c r="I526" s="118">
        <v>97.040199999999999</v>
      </c>
      <c r="J526" s="118">
        <v>14.969900000000001</v>
      </c>
      <c r="K526" s="118"/>
      <c r="L526" s="118">
        <v>15.656499999999999</v>
      </c>
      <c r="M526" s="118"/>
      <c r="N526" s="118">
        <v>0</v>
      </c>
      <c r="O526" s="118">
        <v>0</v>
      </c>
      <c r="P526" s="118">
        <v>856.62199999999996</v>
      </c>
    </row>
    <row r="527" spans="1:16" x14ac:dyDescent="0.25">
      <c r="A527" s="118" t="s">
        <v>467</v>
      </c>
      <c r="B527" s="120">
        <v>1815.0032000000001</v>
      </c>
      <c r="C527" s="118">
        <v>60.105800000000002</v>
      </c>
      <c r="D527" s="120">
        <v>1875.1089999999999</v>
      </c>
      <c r="E527" s="120">
        <v>1195.3</v>
      </c>
      <c r="F527" s="118">
        <v>552.21960000000001</v>
      </c>
      <c r="G527" s="118">
        <v>160.77010000000001</v>
      </c>
      <c r="H527" s="118">
        <v>324</v>
      </c>
      <c r="I527" s="118">
        <v>240.57650000000001</v>
      </c>
      <c r="J527" s="118">
        <v>62.567599999999999</v>
      </c>
      <c r="K527" s="118">
        <v>1</v>
      </c>
      <c r="L527" s="118">
        <v>38.814799999999998</v>
      </c>
      <c r="M527" s="118"/>
      <c r="N527" s="118">
        <v>0</v>
      </c>
      <c r="O527" s="118">
        <v>0</v>
      </c>
      <c r="P527" s="120">
        <v>2098.4467</v>
      </c>
    </row>
    <row r="528" spans="1:16" x14ac:dyDescent="0.25">
      <c r="A528" s="118" t="s">
        <v>567</v>
      </c>
      <c r="B528" s="118">
        <v>180.46440000000001</v>
      </c>
      <c r="C528" s="118"/>
      <c r="D528" s="118">
        <v>120.5133</v>
      </c>
      <c r="E528" s="118">
        <v>161.72999999999999</v>
      </c>
      <c r="F528" s="118">
        <v>53.146799999999999</v>
      </c>
      <c r="G528" s="118">
        <v>27.145800000000001</v>
      </c>
      <c r="H528" s="118">
        <v>29</v>
      </c>
      <c r="I528" s="118">
        <v>15.4619</v>
      </c>
      <c r="J528" s="118">
        <v>10.153600000000001</v>
      </c>
      <c r="K528" s="118"/>
      <c r="L528" s="118">
        <v>2.4946000000000002</v>
      </c>
      <c r="M528" s="118"/>
      <c r="N528" s="118">
        <v>0</v>
      </c>
      <c r="O528" s="118">
        <v>0</v>
      </c>
      <c r="P528" s="118">
        <v>217.7638</v>
      </c>
    </row>
    <row r="529" spans="1:16" x14ac:dyDescent="0.25">
      <c r="A529" s="118" t="s">
        <v>468</v>
      </c>
      <c r="B529" s="118">
        <v>318.73770000000002</v>
      </c>
      <c r="C529" s="118"/>
      <c r="D529" s="118">
        <v>318.73770000000002</v>
      </c>
      <c r="E529" s="118">
        <v>145</v>
      </c>
      <c r="F529" s="118">
        <v>93.868300000000005</v>
      </c>
      <c r="G529" s="118">
        <v>12.7829</v>
      </c>
      <c r="H529" s="118">
        <v>62</v>
      </c>
      <c r="I529" s="118">
        <v>40.893999999999998</v>
      </c>
      <c r="J529" s="118">
        <v>15.829499999999999</v>
      </c>
      <c r="K529" s="118"/>
      <c r="L529" s="118">
        <v>6.5979000000000001</v>
      </c>
      <c r="M529" s="118"/>
      <c r="N529" s="118">
        <v>0</v>
      </c>
      <c r="O529" s="118">
        <v>0</v>
      </c>
      <c r="P529" s="118">
        <v>347.3501</v>
      </c>
    </row>
    <row r="530" spans="1:16" x14ac:dyDescent="0.25">
      <c r="A530" s="118" t="s">
        <v>469</v>
      </c>
      <c r="B530" s="118">
        <v>603.34450000000004</v>
      </c>
      <c r="C530" s="118">
        <v>24.609200000000001</v>
      </c>
      <c r="D530" s="118">
        <v>627.95370000000003</v>
      </c>
      <c r="E530" s="118">
        <v>327</v>
      </c>
      <c r="F530" s="118">
        <v>184.9324</v>
      </c>
      <c r="G530" s="118">
        <v>35.5169</v>
      </c>
      <c r="H530" s="118">
        <v>106</v>
      </c>
      <c r="I530" s="118">
        <v>80.566500000000005</v>
      </c>
      <c r="J530" s="118">
        <v>19.075199999999999</v>
      </c>
      <c r="K530" s="118"/>
      <c r="L530" s="118">
        <v>12.9986</v>
      </c>
      <c r="M530" s="118"/>
      <c r="N530" s="118">
        <v>0</v>
      </c>
      <c r="O530" s="118">
        <v>0</v>
      </c>
      <c r="P530" s="118">
        <v>682.54579999999999</v>
      </c>
    </row>
    <row r="531" spans="1:16" x14ac:dyDescent="0.25">
      <c r="A531" s="118" t="s">
        <v>470</v>
      </c>
      <c r="B531" s="118">
        <v>777.7527</v>
      </c>
      <c r="C531" s="118">
        <v>22.0853</v>
      </c>
      <c r="D531" s="118">
        <v>799.83799999999997</v>
      </c>
      <c r="E531" s="118">
        <v>469</v>
      </c>
      <c r="F531" s="118">
        <v>235.5523</v>
      </c>
      <c r="G531" s="118">
        <v>58.361899999999999</v>
      </c>
      <c r="H531" s="118">
        <v>154</v>
      </c>
      <c r="I531" s="118">
        <v>102.61920000000001</v>
      </c>
      <c r="J531" s="118">
        <v>38.535600000000002</v>
      </c>
      <c r="K531" s="118"/>
      <c r="L531" s="118">
        <v>16.5566</v>
      </c>
      <c r="M531" s="118"/>
      <c r="N531" s="118">
        <v>18.802900000000001</v>
      </c>
      <c r="O531" s="118">
        <v>0</v>
      </c>
      <c r="P531" s="118">
        <v>915.53840000000002</v>
      </c>
    </row>
    <row r="532" spans="1:16" x14ac:dyDescent="0.25">
      <c r="A532" s="118" t="s">
        <v>471</v>
      </c>
      <c r="B532" s="118">
        <v>257.55079999999998</v>
      </c>
      <c r="C532" s="118">
        <v>3.6833</v>
      </c>
      <c r="D532" s="118">
        <v>261.23410000000001</v>
      </c>
      <c r="E532" s="118">
        <v>146.06</v>
      </c>
      <c r="F532" s="118">
        <v>76.933400000000006</v>
      </c>
      <c r="G532" s="118">
        <v>17.281600000000001</v>
      </c>
      <c r="H532" s="118">
        <v>49</v>
      </c>
      <c r="I532" s="118">
        <v>33.516300000000001</v>
      </c>
      <c r="J532" s="118">
        <v>11.6127</v>
      </c>
      <c r="K532" s="118"/>
      <c r="L532" s="118">
        <v>5.4074999999999998</v>
      </c>
      <c r="M532" s="118"/>
      <c r="N532" s="118">
        <v>0</v>
      </c>
      <c r="O532" s="118">
        <v>0</v>
      </c>
      <c r="P532" s="118">
        <v>290.1284</v>
      </c>
    </row>
    <row r="533" spans="1:16" x14ac:dyDescent="0.25">
      <c r="A533" s="118" t="s">
        <v>472</v>
      </c>
      <c r="B533" s="118">
        <v>518.84990000000005</v>
      </c>
      <c r="C533" s="118">
        <v>34.015500000000003</v>
      </c>
      <c r="D533" s="118">
        <v>552.86540000000002</v>
      </c>
      <c r="E533" s="118">
        <v>201.01</v>
      </c>
      <c r="F533" s="118">
        <v>162.81890000000001</v>
      </c>
      <c r="G533" s="118">
        <v>9.5478000000000005</v>
      </c>
      <c r="H533" s="118">
        <v>73</v>
      </c>
      <c r="I533" s="118">
        <v>70.932599999999994</v>
      </c>
      <c r="J533" s="118">
        <v>1.5505</v>
      </c>
      <c r="K533" s="118"/>
      <c r="L533" s="118">
        <v>11.4443</v>
      </c>
      <c r="M533" s="118"/>
      <c r="N533" s="118">
        <v>2.8408000000000002</v>
      </c>
      <c r="O533" s="118">
        <v>0</v>
      </c>
      <c r="P533" s="118">
        <v>566.80449999999996</v>
      </c>
    </row>
    <row r="534" spans="1:16" x14ac:dyDescent="0.25">
      <c r="A534" s="118" t="s">
        <v>473</v>
      </c>
      <c r="B534" s="120">
        <v>2693.5821000000001</v>
      </c>
      <c r="C534" s="118">
        <v>72.178399999999996</v>
      </c>
      <c r="D534" s="120">
        <v>2765.7604999999999</v>
      </c>
      <c r="E534" s="120">
        <v>1157.3499999999999</v>
      </c>
      <c r="F534" s="118">
        <v>814.51649999999995</v>
      </c>
      <c r="G534" s="118">
        <v>85.708399999999997</v>
      </c>
      <c r="H534" s="118">
        <v>418</v>
      </c>
      <c r="I534" s="118">
        <v>354.84710000000001</v>
      </c>
      <c r="J534" s="118">
        <v>47.364699999999999</v>
      </c>
      <c r="K534" s="118">
        <v>14</v>
      </c>
      <c r="L534" s="118">
        <v>57.251199999999997</v>
      </c>
      <c r="M534" s="118"/>
      <c r="N534" s="118">
        <v>9.2682000000000002</v>
      </c>
      <c r="O534" s="118">
        <v>0</v>
      </c>
      <c r="P534" s="120">
        <v>2908.1017999999999</v>
      </c>
    </row>
    <row r="535" spans="1:16" x14ac:dyDescent="0.25">
      <c r="A535" s="118" t="s">
        <v>474</v>
      </c>
      <c r="B535" s="118">
        <v>613.46460000000002</v>
      </c>
      <c r="C535" s="118">
        <v>27.569800000000001</v>
      </c>
      <c r="D535" s="118">
        <v>641.03440000000001</v>
      </c>
      <c r="E535" s="118">
        <v>400</v>
      </c>
      <c r="F535" s="118">
        <v>188.78460000000001</v>
      </c>
      <c r="G535" s="118">
        <v>52.803800000000003</v>
      </c>
      <c r="H535" s="118">
        <v>100</v>
      </c>
      <c r="I535" s="118">
        <v>82.244699999999995</v>
      </c>
      <c r="J535" s="118">
        <v>13.3165</v>
      </c>
      <c r="K535" s="118">
        <v>4</v>
      </c>
      <c r="L535" s="118">
        <v>13.269399999999999</v>
      </c>
      <c r="M535" s="118"/>
      <c r="N535" s="118">
        <v>0</v>
      </c>
      <c r="O535" s="118">
        <v>0</v>
      </c>
      <c r="P535" s="118">
        <v>707.15470000000005</v>
      </c>
    </row>
    <row r="536" spans="1:16" x14ac:dyDescent="0.25">
      <c r="A536" s="118" t="s">
        <v>475</v>
      </c>
      <c r="B536" s="118">
        <v>257.19409999999999</v>
      </c>
      <c r="C536" s="118"/>
      <c r="D536" s="118">
        <v>257.19409999999999</v>
      </c>
      <c r="E536" s="118">
        <v>112</v>
      </c>
      <c r="F536" s="118">
        <v>75.743700000000004</v>
      </c>
      <c r="G536" s="118">
        <v>9.0640999999999998</v>
      </c>
      <c r="H536" s="118">
        <v>34</v>
      </c>
      <c r="I536" s="118">
        <v>32.997999999999998</v>
      </c>
      <c r="J536" s="118">
        <v>0.75149999999999995</v>
      </c>
      <c r="K536" s="118"/>
      <c r="L536" s="118">
        <v>5.3239000000000001</v>
      </c>
      <c r="M536" s="118"/>
      <c r="N536" s="118">
        <v>0</v>
      </c>
      <c r="O536" s="118">
        <v>0</v>
      </c>
      <c r="P536" s="118">
        <v>267.00970000000001</v>
      </c>
    </row>
    <row r="537" spans="1:16" x14ac:dyDescent="0.25">
      <c r="A537" s="118" t="s">
        <v>476</v>
      </c>
      <c r="B537" s="118">
        <v>288.27449999999999</v>
      </c>
      <c r="C537" s="118"/>
      <c r="D537" s="118">
        <v>288.27449999999999</v>
      </c>
      <c r="E537" s="118">
        <v>153.72</v>
      </c>
      <c r="F537" s="118">
        <v>84.896799999999999</v>
      </c>
      <c r="G537" s="118">
        <v>17.2058</v>
      </c>
      <c r="H537" s="118">
        <v>47</v>
      </c>
      <c r="I537" s="118">
        <v>36.985599999999998</v>
      </c>
      <c r="J537" s="118">
        <v>7.5107999999999997</v>
      </c>
      <c r="K537" s="118"/>
      <c r="L537" s="118">
        <v>5.9672999999999998</v>
      </c>
      <c r="M537" s="118"/>
      <c r="N537" s="118">
        <v>0</v>
      </c>
      <c r="O537" s="118">
        <v>0</v>
      </c>
      <c r="P537" s="118">
        <v>312.99110000000002</v>
      </c>
    </row>
    <row r="538" spans="1:16" x14ac:dyDescent="0.25">
      <c r="A538" s="118" t="s">
        <v>477</v>
      </c>
      <c r="B538" s="118">
        <v>603.15549999999996</v>
      </c>
      <c r="C538" s="118">
        <v>42.881100000000004</v>
      </c>
      <c r="D538" s="118">
        <v>646.03660000000002</v>
      </c>
      <c r="E538" s="118">
        <v>299</v>
      </c>
      <c r="F538" s="118">
        <v>190.2578</v>
      </c>
      <c r="G538" s="118">
        <v>27.185600000000001</v>
      </c>
      <c r="H538" s="118">
        <v>79</v>
      </c>
      <c r="I538" s="118">
        <v>82.886499999999998</v>
      </c>
      <c r="J538" s="118"/>
      <c r="K538" s="118"/>
      <c r="L538" s="118">
        <v>13.372999999999999</v>
      </c>
      <c r="M538" s="118"/>
      <c r="N538" s="118">
        <v>0</v>
      </c>
      <c r="O538" s="118">
        <v>0</v>
      </c>
      <c r="P538" s="118">
        <v>673.22220000000004</v>
      </c>
    </row>
    <row r="539" spans="1:16" x14ac:dyDescent="0.25">
      <c r="A539" s="118" t="s">
        <v>478</v>
      </c>
      <c r="B539" s="120">
        <v>1354.7031999999999</v>
      </c>
      <c r="C539" s="118">
        <v>51.728099999999998</v>
      </c>
      <c r="D539" s="120">
        <v>1406.4313</v>
      </c>
      <c r="E539" s="118">
        <v>717.47</v>
      </c>
      <c r="F539" s="118">
        <v>414.19400000000002</v>
      </c>
      <c r="G539" s="118">
        <v>75.819000000000003</v>
      </c>
      <c r="H539" s="118">
        <v>206</v>
      </c>
      <c r="I539" s="118">
        <v>180.4451</v>
      </c>
      <c r="J539" s="118">
        <v>19.1661</v>
      </c>
      <c r="K539" s="118"/>
      <c r="L539" s="118">
        <v>29.113099999999999</v>
      </c>
      <c r="M539" s="118"/>
      <c r="N539" s="118">
        <v>0</v>
      </c>
      <c r="O539" s="118">
        <v>0</v>
      </c>
      <c r="P539" s="120">
        <v>1501.4164000000001</v>
      </c>
    </row>
    <row r="540" spans="1:16" x14ac:dyDescent="0.25">
      <c r="A540" s="118" t="s">
        <v>479</v>
      </c>
      <c r="B540" s="118">
        <v>571.0693</v>
      </c>
      <c r="C540" s="118">
        <v>37.9664</v>
      </c>
      <c r="D540" s="118">
        <v>609.03570000000002</v>
      </c>
      <c r="E540" s="118">
        <v>254</v>
      </c>
      <c r="F540" s="118">
        <v>179.36099999999999</v>
      </c>
      <c r="G540" s="118">
        <v>18.659700000000001</v>
      </c>
      <c r="H540" s="118">
        <v>87</v>
      </c>
      <c r="I540" s="118">
        <v>78.139300000000006</v>
      </c>
      <c r="J540" s="118">
        <v>6.6455000000000002</v>
      </c>
      <c r="K540" s="118"/>
      <c r="L540" s="118">
        <v>12.606999999999999</v>
      </c>
      <c r="M540" s="118"/>
      <c r="N540" s="118">
        <v>0</v>
      </c>
      <c r="O540" s="118">
        <v>0</v>
      </c>
      <c r="P540" s="118">
        <v>634.34090000000003</v>
      </c>
    </row>
    <row r="541" spans="1:16" x14ac:dyDescent="0.25">
      <c r="A541" s="118" t="s">
        <v>568</v>
      </c>
      <c r="B541" s="118">
        <v>52.6143</v>
      </c>
      <c r="C541" s="118">
        <v>2.7974999999999999</v>
      </c>
      <c r="D541" s="118">
        <v>46.892699999999998</v>
      </c>
      <c r="E541" s="118">
        <v>41</v>
      </c>
      <c r="F541" s="118">
        <v>16.3188</v>
      </c>
      <c r="G541" s="118">
        <v>6.1703000000000001</v>
      </c>
      <c r="H541" s="118">
        <v>9</v>
      </c>
      <c r="I541" s="118">
        <v>6.0163000000000002</v>
      </c>
      <c r="J541" s="118">
        <v>2.2376999999999998</v>
      </c>
      <c r="K541" s="118"/>
      <c r="L541" s="118">
        <v>0.97070000000000001</v>
      </c>
      <c r="M541" s="118"/>
      <c r="N541" s="118">
        <v>0</v>
      </c>
      <c r="O541" s="118">
        <v>0</v>
      </c>
      <c r="P541" s="118">
        <v>63.819800000000001</v>
      </c>
    </row>
    <row r="542" spans="1:16" x14ac:dyDescent="0.25">
      <c r="A542" s="118" t="s">
        <v>480</v>
      </c>
      <c r="B542" s="120">
        <v>14024.082</v>
      </c>
      <c r="C542" s="118">
        <v>324.43700000000001</v>
      </c>
      <c r="D542" s="120">
        <v>14348.519</v>
      </c>
      <c r="E542" s="120">
        <v>13498.92</v>
      </c>
      <c r="F542" s="120">
        <v>4225.6387999999997</v>
      </c>
      <c r="G542" s="120">
        <v>2318.3202999999999</v>
      </c>
      <c r="H542" s="115">
        <v>2410</v>
      </c>
      <c r="I542" s="120">
        <v>1840.915</v>
      </c>
      <c r="J542" s="118">
        <v>426.81380000000001</v>
      </c>
      <c r="K542" s="115">
        <v>1807</v>
      </c>
      <c r="L542" s="118">
        <v>297.01429999999999</v>
      </c>
      <c r="M542" s="118">
        <v>905.9914</v>
      </c>
      <c r="N542" s="118">
        <v>166.46709999999999</v>
      </c>
      <c r="O542" s="118">
        <v>0</v>
      </c>
      <c r="P542" s="120">
        <v>18166.1116</v>
      </c>
    </row>
    <row r="543" spans="1:16" x14ac:dyDescent="0.25">
      <c r="A543" s="118" t="s">
        <v>482</v>
      </c>
      <c r="B543" s="118">
        <v>706.06769999999995</v>
      </c>
      <c r="C543" s="118">
        <v>16.521599999999999</v>
      </c>
      <c r="D543" s="118">
        <v>722.58929999999998</v>
      </c>
      <c r="E543" s="118">
        <v>778</v>
      </c>
      <c r="F543" s="118">
        <v>212.80250000000001</v>
      </c>
      <c r="G543" s="118">
        <v>141.29939999999999</v>
      </c>
      <c r="H543" s="118">
        <v>76</v>
      </c>
      <c r="I543" s="118">
        <v>92.708200000000005</v>
      </c>
      <c r="J543" s="118"/>
      <c r="K543" s="118"/>
      <c r="L543" s="118">
        <v>14.957599999999999</v>
      </c>
      <c r="M543" s="118"/>
      <c r="N543" s="118">
        <v>18.4772</v>
      </c>
      <c r="O543" s="118">
        <v>0</v>
      </c>
      <c r="P543" s="118">
        <v>882.36590000000001</v>
      </c>
    </row>
    <row r="544" spans="1:16" x14ac:dyDescent="0.25">
      <c r="A544" s="118" t="s">
        <v>483</v>
      </c>
      <c r="B544" s="118">
        <v>815.55129999999997</v>
      </c>
      <c r="C544" s="118">
        <v>27.398599999999998</v>
      </c>
      <c r="D544" s="118">
        <v>842.94989999999996</v>
      </c>
      <c r="E544" s="118">
        <v>507</v>
      </c>
      <c r="F544" s="118">
        <v>248.24870000000001</v>
      </c>
      <c r="G544" s="118">
        <v>64.687799999999996</v>
      </c>
      <c r="H544" s="118">
        <v>142</v>
      </c>
      <c r="I544" s="118">
        <v>108.15049999999999</v>
      </c>
      <c r="J544" s="118">
        <v>25.3871</v>
      </c>
      <c r="K544" s="118">
        <v>169</v>
      </c>
      <c r="L544" s="118">
        <v>17.449100000000001</v>
      </c>
      <c r="M544" s="118">
        <v>90.930599999999998</v>
      </c>
      <c r="N544" s="118">
        <v>10.2409</v>
      </c>
      <c r="O544" s="118">
        <v>0</v>
      </c>
      <c r="P544" s="120">
        <v>1034.1963000000001</v>
      </c>
    </row>
    <row r="545" spans="1:16" x14ac:dyDescent="0.25">
      <c r="A545" s="118" t="s">
        <v>484</v>
      </c>
      <c r="B545" s="120">
        <v>2076.0003000000002</v>
      </c>
      <c r="C545" s="118">
        <v>71.703100000000006</v>
      </c>
      <c r="D545" s="120">
        <v>2147.7033999999999</v>
      </c>
      <c r="E545" s="120">
        <v>1987.2</v>
      </c>
      <c r="F545" s="118">
        <v>632.49869999999999</v>
      </c>
      <c r="G545" s="118">
        <v>338.67529999999999</v>
      </c>
      <c r="H545" s="118">
        <v>269</v>
      </c>
      <c r="I545" s="118">
        <v>275.55029999999999</v>
      </c>
      <c r="J545" s="118"/>
      <c r="K545" s="118">
        <v>308</v>
      </c>
      <c r="L545" s="118">
        <v>44.457500000000003</v>
      </c>
      <c r="M545" s="118">
        <v>158.12549999999999</v>
      </c>
      <c r="N545" s="118">
        <v>77.322699999999998</v>
      </c>
      <c r="O545" s="118">
        <v>0</v>
      </c>
      <c r="P545" s="120">
        <v>2721.8269</v>
      </c>
    </row>
    <row r="546" spans="1:16" x14ac:dyDescent="0.25">
      <c r="A546" s="118" t="s">
        <v>485</v>
      </c>
      <c r="B546" s="118">
        <v>261.61930000000001</v>
      </c>
      <c r="C546" s="118">
        <v>15.3161</v>
      </c>
      <c r="D546" s="118">
        <v>276.93540000000002</v>
      </c>
      <c r="E546" s="118">
        <v>99</v>
      </c>
      <c r="F546" s="118">
        <v>81.557500000000005</v>
      </c>
      <c r="G546" s="118">
        <v>4.3605999999999998</v>
      </c>
      <c r="H546" s="118">
        <v>21</v>
      </c>
      <c r="I546" s="118">
        <v>35.530799999999999</v>
      </c>
      <c r="J546" s="118"/>
      <c r="K546" s="118"/>
      <c r="L546" s="118">
        <v>5.7325999999999997</v>
      </c>
      <c r="M546" s="118"/>
      <c r="N546" s="118">
        <v>0</v>
      </c>
      <c r="O546" s="118">
        <v>0</v>
      </c>
      <c r="P546" s="118">
        <v>281.29599999999999</v>
      </c>
    </row>
    <row r="547" spans="1:16" x14ac:dyDescent="0.25">
      <c r="A547" s="118" t="s">
        <v>486</v>
      </c>
      <c r="B547" s="118">
        <v>358.08839999999998</v>
      </c>
      <c r="C547" s="118">
        <v>14.408899999999999</v>
      </c>
      <c r="D547" s="118">
        <v>372.4973</v>
      </c>
      <c r="E547" s="118">
        <v>228</v>
      </c>
      <c r="F547" s="118">
        <v>109.70050000000001</v>
      </c>
      <c r="G547" s="118">
        <v>29.5749</v>
      </c>
      <c r="H547" s="118">
        <v>35</v>
      </c>
      <c r="I547" s="118">
        <v>47.791400000000003</v>
      </c>
      <c r="J547" s="118"/>
      <c r="K547" s="118">
        <v>66</v>
      </c>
      <c r="L547" s="118">
        <v>7.7107000000000001</v>
      </c>
      <c r="M547" s="118">
        <v>34.973599999999998</v>
      </c>
      <c r="N547" s="118">
        <v>5.5930999999999997</v>
      </c>
      <c r="O547" s="118">
        <v>0</v>
      </c>
      <c r="P547" s="118">
        <v>442.63889999999998</v>
      </c>
    </row>
    <row r="548" spans="1:16" x14ac:dyDescent="0.25">
      <c r="A548" s="118" t="s">
        <v>487</v>
      </c>
      <c r="B548" s="118">
        <v>407.4058</v>
      </c>
      <c r="C548" s="118">
        <v>16.4146</v>
      </c>
      <c r="D548" s="118">
        <v>423.82040000000001</v>
      </c>
      <c r="E548" s="118">
        <v>439</v>
      </c>
      <c r="F548" s="118">
        <v>124.8151</v>
      </c>
      <c r="G548" s="118">
        <v>78.546199999999999</v>
      </c>
      <c r="H548" s="118">
        <v>45</v>
      </c>
      <c r="I548" s="118">
        <v>54.376199999999997</v>
      </c>
      <c r="J548" s="118"/>
      <c r="K548" s="118"/>
      <c r="L548" s="118">
        <v>8.7730999999999995</v>
      </c>
      <c r="M548" s="118"/>
      <c r="N548" s="118">
        <v>17.9315</v>
      </c>
      <c r="O548" s="118">
        <v>0</v>
      </c>
      <c r="P548" s="118">
        <v>520.29809999999998</v>
      </c>
    </row>
    <row r="549" spans="1:16" x14ac:dyDescent="0.25">
      <c r="A549" s="118" t="s">
        <v>488</v>
      </c>
      <c r="B549" s="120">
        <v>2207.3941</v>
      </c>
      <c r="C549" s="118">
        <v>60.496200000000002</v>
      </c>
      <c r="D549" s="120">
        <v>2267.8903</v>
      </c>
      <c r="E549" s="120">
        <v>2211.42</v>
      </c>
      <c r="F549" s="118">
        <v>667.89369999999997</v>
      </c>
      <c r="G549" s="118">
        <v>385.88159999999999</v>
      </c>
      <c r="H549" s="118">
        <v>291</v>
      </c>
      <c r="I549" s="118">
        <v>290.97030000000001</v>
      </c>
      <c r="J549" s="118">
        <v>2.23E-2</v>
      </c>
      <c r="K549" s="118">
        <v>46</v>
      </c>
      <c r="L549" s="118">
        <v>46.945300000000003</v>
      </c>
      <c r="M549" s="118"/>
      <c r="N549" s="118">
        <v>59.645499999999998</v>
      </c>
      <c r="O549" s="118">
        <v>0</v>
      </c>
      <c r="P549" s="120">
        <v>2713.4396999999999</v>
      </c>
    </row>
    <row r="550" spans="1:16" x14ac:dyDescent="0.25">
      <c r="A550" s="118" t="s">
        <v>490</v>
      </c>
      <c r="B550" s="120">
        <v>1374.9717000000001</v>
      </c>
      <c r="C550" s="118"/>
      <c r="D550" s="120">
        <v>1374.9717000000001</v>
      </c>
      <c r="E550" s="118">
        <v>717</v>
      </c>
      <c r="F550" s="118">
        <v>404.92919999999998</v>
      </c>
      <c r="G550" s="118">
        <v>78.017700000000005</v>
      </c>
      <c r="H550" s="118">
        <v>94</v>
      </c>
      <c r="I550" s="118">
        <v>176.40889999999999</v>
      </c>
      <c r="J550" s="118"/>
      <c r="K550" s="118">
        <v>219</v>
      </c>
      <c r="L550" s="118">
        <v>28.4619</v>
      </c>
      <c r="M550" s="118">
        <v>114.3229</v>
      </c>
      <c r="N550" s="118">
        <v>0</v>
      </c>
      <c r="O550" s="118">
        <v>0</v>
      </c>
      <c r="P550" s="120">
        <v>1567.3123000000001</v>
      </c>
    </row>
    <row r="551" spans="1:16" x14ac:dyDescent="0.25">
      <c r="A551" s="118" t="s">
        <v>569</v>
      </c>
      <c r="B551" s="118">
        <v>720.43219999999997</v>
      </c>
      <c r="C551" s="118"/>
      <c r="D551" s="118">
        <v>720.43219999999997</v>
      </c>
      <c r="E551" s="118">
        <v>555.25</v>
      </c>
      <c r="F551" s="118">
        <v>212.16730000000001</v>
      </c>
      <c r="G551" s="118">
        <v>85.770700000000005</v>
      </c>
      <c r="H551" s="118">
        <v>83</v>
      </c>
      <c r="I551" s="118">
        <v>92.4315</v>
      </c>
      <c r="J551" s="118"/>
      <c r="K551" s="118">
        <v>97</v>
      </c>
      <c r="L551" s="118">
        <v>14.9129</v>
      </c>
      <c r="M551" s="118">
        <v>49.252200000000002</v>
      </c>
      <c r="N551" s="118">
        <v>0</v>
      </c>
      <c r="O551" s="118">
        <v>0</v>
      </c>
      <c r="P551" s="118">
        <v>855.45510000000002</v>
      </c>
    </row>
    <row r="552" spans="1:16" x14ac:dyDescent="0.25">
      <c r="A552" s="118" t="s">
        <v>570</v>
      </c>
      <c r="B552" s="118">
        <v>364.96300000000002</v>
      </c>
      <c r="C552" s="118"/>
      <c r="D552" s="118">
        <v>364.96300000000002</v>
      </c>
      <c r="E552" s="118">
        <v>101</v>
      </c>
      <c r="F552" s="118">
        <v>107.4816</v>
      </c>
      <c r="G552" s="118"/>
      <c r="H552" s="118">
        <v>46</v>
      </c>
      <c r="I552" s="118">
        <v>46.824800000000003</v>
      </c>
      <c r="J552" s="118"/>
      <c r="K552" s="118">
        <v>25</v>
      </c>
      <c r="L552" s="118">
        <v>7.5547000000000004</v>
      </c>
      <c r="M552" s="118">
        <v>10.4672</v>
      </c>
      <c r="N552" s="118">
        <v>0</v>
      </c>
      <c r="O552" s="118">
        <v>0</v>
      </c>
      <c r="P552" s="118">
        <v>375.43020000000001</v>
      </c>
    </row>
    <row r="553" spans="1:16" x14ac:dyDescent="0.25">
      <c r="A553" s="118" t="s">
        <v>1129</v>
      </c>
      <c r="B553" s="118">
        <v>86.028999999999996</v>
      </c>
      <c r="C553" s="118">
        <v>2.4752000000000001</v>
      </c>
      <c r="D553" s="118">
        <v>88.504199999999997</v>
      </c>
      <c r="E553" s="118">
        <v>67.3</v>
      </c>
      <c r="F553" s="118">
        <v>26.064499999999999</v>
      </c>
      <c r="G553" s="118">
        <v>10.3089</v>
      </c>
      <c r="H553" s="118">
        <v>17</v>
      </c>
      <c r="I553" s="118">
        <v>11.3551</v>
      </c>
      <c r="J553" s="118">
        <v>4.2336999999999998</v>
      </c>
      <c r="K553" s="118"/>
      <c r="L553" s="118">
        <v>1.8320000000000001</v>
      </c>
      <c r="M553" s="118"/>
      <c r="N553" s="118">
        <v>0</v>
      </c>
      <c r="O553" s="118">
        <v>0</v>
      </c>
      <c r="P553" s="118">
        <v>103.0468</v>
      </c>
    </row>
    <row r="554" spans="1:16" x14ac:dyDescent="0.25">
      <c r="A554" s="118" t="s">
        <v>1131</v>
      </c>
      <c r="B554" s="118">
        <v>142.4228</v>
      </c>
      <c r="C554" s="118">
        <v>6.3529999999999998</v>
      </c>
      <c r="D554" s="118">
        <v>148.7758</v>
      </c>
      <c r="E554" s="118">
        <v>87</v>
      </c>
      <c r="F554" s="118">
        <v>43.814500000000002</v>
      </c>
      <c r="G554" s="118">
        <v>10.7964</v>
      </c>
      <c r="H554" s="118">
        <v>18</v>
      </c>
      <c r="I554" s="118">
        <v>19.087900000000001</v>
      </c>
      <c r="J554" s="118"/>
      <c r="K554" s="118"/>
      <c r="L554" s="118">
        <v>3.0796999999999999</v>
      </c>
      <c r="M554" s="118"/>
      <c r="N554" s="118">
        <v>0</v>
      </c>
      <c r="O554" s="118">
        <v>0</v>
      </c>
      <c r="P554" s="118">
        <v>159.57220000000001</v>
      </c>
    </row>
    <row r="555" spans="1:16" x14ac:dyDescent="0.25">
      <c r="A555" s="118" t="s">
        <v>1133</v>
      </c>
      <c r="B555" s="118">
        <v>103.471</v>
      </c>
      <c r="C555" s="118">
        <v>8.4494000000000007</v>
      </c>
      <c r="D555" s="118">
        <v>111.9204</v>
      </c>
      <c r="E555" s="118">
        <v>112.59</v>
      </c>
      <c r="F555" s="118">
        <v>32.960599999999999</v>
      </c>
      <c r="G555" s="118">
        <v>19.907399999999999</v>
      </c>
      <c r="H555" s="118">
        <v>18</v>
      </c>
      <c r="I555" s="118">
        <v>14.359400000000001</v>
      </c>
      <c r="J555" s="118">
        <v>2.7305000000000001</v>
      </c>
      <c r="K555" s="118"/>
      <c r="L555" s="118">
        <v>2.3168000000000002</v>
      </c>
      <c r="M555" s="118"/>
      <c r="N555" s="118">
        <v>0</v>
      </c>
      <c r="O555" s="118">
        <v>0</v>
      </c>
      <c r="P555" s="118">
        <v>134.5583</v>
      </c>
    </row>
    <row r="556" spans="1:16" x14ac:dyDescent="0.25">
      <c r="A556" s="118" t="s">
        <v>1226</v>
      </c>
      <c r="B556" s="118">
        <v>76.964100000000002</v>
      </c>
      <c r="C556" s="118">
        <v>1.8474999999999999</v>
      </c>
      <c r="D556" s="118">
        <v>78.811599999999999</v>
      </c>
      <c r="E556" s="118">
        <v>72.77</v>
      </c>
      <c r="F556" s="118">
        <v>23.21</v>
      </c>
      <c r="G556" s="118">
        <v>12.39</v>
      </c>
      <c r="H556" s="118">
        <v>11</v>
      </c>
      <c r="I556" s="118">
        <v>10.111499999999999</v>
      </c>
      <c r="J556" s="118">
        <v>0.66639999999999999</v>
      </c>
      <c r="K556" s="118"/>
      <c r="L556" s="118">
        <v>1.6314</v>
      </c>
      <c r="M556" s="118"/>
      <c r="N556" s="118">
        <v>0</v>
      </c>
      <c r="O556" s="118">
        <v>0</v>
      </c>
      <c r="P556" s="118">
        <v>91.867999999999995</v>
      </c>
    </row>
    <row r="557" spans="1:16" x14ac:dyDescent="0.25">
      <c r="A557" s="118" t="s">
        <v>1254</v>
      </c>
      <c r="B557" s="118">
        <v>352.7602</v>
      </c>
      <c r="C557" s="118">
        <v>45.372100000000003</v>
      </c>
      <c r="D557" s="118">
        <v>398.13229999999999</v>
      </c>
      <c r="E557" s="118">
        <v>261</v>
      </c>
      <c r="F557" s="118">
        <v>117.25</v>
      </c>
      <c r="G557" s="118">
        <v>35.9375</v>
      </c>
      <c r="H557" s="118">
        <v>47</v>
      </c>
      <c r="I557" s="118">
        <v>51.080399999999997</v>
      </c>
      <c r="J557" s="118"/>
      <c r="K557" s="118">
        <v>3</v>
      </c>
      <c r="L557" s="118">
        <v>8.2413000000000007</v>
      </c>
      <c r="M557" s="118"/>
      <c r="N557" s="118">
        <v>0</v>
      </c>
      <c r="O557" s="118">
        <v>0</v>
      </c>
      <c r="P557" s="118">
        <v>434.06979999999999</v>
      </c>
    </row>
    <row r="558" spans="1:16" x14ac:dyDescent="0.25">
      <c r="A558" s="118" t="s">
        <v>1255</v>
      </c>
      <c r="B558" s="118">
        <v>119.32429999999999</v>
      </c>
      <c r="C558" s="118">
        <v>3.4832999999999998</v>
      </c>
      <c r="D558" s="118">
        <v>122.80759999999999</v>
      </c>
      <c r="E558" s="118">
        <v>33</v>
      </c>
      <c r="F558" s="118">
        <v>36.166800000000002</v>
      </c>
      <c r="G558" s="118"/>
      <c r="H558" s="118">
        <v>10</v>
      </c>
      <c r="I558" s="118">
        <v>15.7562</v>
      </c>
      <c r="J558" s="118"/>
      <c r="K558" s="118"/>
      <c r="L558" s="118">
        <v>2.5421</v>
      </c>
      <c r="M558" s="118"/>
      <c r="N558" s="118">
        <v>0</v>
      </c>
      <c r="O558" s="118">
        <v>0</v>
      </c>
      <c r="P558" s="118">
        <v>122.80759999999999</v>
      </c>
    </row>
    <row r="559" spans="1:16" x14ac:dyDescent="0.25">
      <c r="A559" s="118" t="s">
        <v>1277</v>
      </c>
      <c r="B559" s="118">
        <v>96.046700000000001</v>
      </c>
      <c r="C559" s="118"/>
      <c r="D559" s="118">
        <v>96.046700000000001</v>
      </c>
      <c r="E559" s="118">
        <v>83</v>
      </c>
      <c r="F559" s="118">
        <v>28.285799999999998</v>
      </c>
      <c r="G559" s="118">
        <v>13.678599999999999</v>
      </c>
      <c r="H559" s="118">
        <v>8</v>
      </c>
      <c r="I559" s="118">
        <v>12.322800000000001</v>
      </c>
      <c r="J559" s="118"/>
      <c r="K559" s="118"/>
      <c r="L559" s="118">
        <v>1.9882</v>
      </c>
      <c r="M559" s="118"/>
      <c r="N559" s="118">
        <v>0</v>
      </c>
      <c r="O559" s="118">
        <v>0</v>
      </c>
      <c r="P559" s="118">
        <v>109.7253</v>
      </c>
    </row>
    <row r="560" spans="1:16" x14ac:dyDescent="0.25">
      <c r="A560" s="118" t="s">
        <v>496</v>
      </c>
      <c r="B560" s="118">
        <v>543.2097</v>
      </c>
      <c r="C560" s="118"/>
      <c r="D560" s="118">
        <v>543.2097</v>
      </c>
      <c r="E560" s="118">
        <v>448</v>
      </c>
      <c r="F560" s="118">
        <v>159.9753</v>
      </c>
      <c r="G560" s="118">
        <v>72.006200000000007</v>
      </c>
      <c r="H560" s="118">
        <v>150</v>
      </c>
      <c r="I560" s="118">
        <v>69.693799999999996</v>
      </c>
      <c r="J560" s="118">
        <v>60.229599999999998</v>
      </c>
      <c r="K560" s="118"/>
      <c r="L560" s="118">
        <v>11.244400000000001</v>
      </c>
      <c r="M560" s="118"/>
      <c r="N560" s="118">
        <v>0</v>
      </c>
      <c r="O560" s="118">
        <v>0</v>
      </c>
      <c r="P560" s="118">
        <v>675.44550000000004</v>
      </c>
    </row>
    <row r="561" spans="1:16" x14ac:dyDescent="0.25">
      <c r="A561" s="118"/>
      <c r="B561" s="118"/>
      <c r="C561" s="118"/>
      <c r="D561" s="118"/>
      <c r="E561" s="118"/>
      <c r="F561" s="118"/>
      <c r="G561" s="118"/>
      <c r="H561" s="118"/>
      <c r="I561" s="118"/>
      <c r="J561" s="118"/>
      <c r="K561" s="118"/>
      <c r="L561" s="118"/>
      <c r="M561" s="118"/>
      <c r="P561" s="118"/>
    </row>
    <row r="562" spans="1:16" x14ac:dyDescent="0.25">
      <c r="A562" s="118"/>
      <c r="B562" s="118"/>
      <c r="C562" s="118"/>
      <c r="D562" s="118"/>
      <c r="E562" s="118"/>
      <c r="F562" s="118"/>
      <c r="G562" s="118"/>
      <c r="H562" s="118"/>
      <c r="I562" s="118"/>
      <c r="J562" s="118"/>
      <c r="K562" s="118"/>
      <c r="L562" s="118"/>
      <c r="M562" s="118"/>
      <c r="P562" s="118"/>
    </row>
  </sheetData>
  <sortState xmlns:xlrd2="http://schemas.microsoft.com/office/spreadsheetml/2017/richdata2" ref="A2:R562">
    <sortCondition ref="A2:A56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69"/>
  <sheetViews>
    <sheetView workbookViewId="0">
      <pane xSplit="1" ySplit="1" topLeftCell="B2" activePane="bottomRight" state="frozen"/>
      <selection pane="topRight" activeCell="B1" sqref="B1"/>
      <selection pane="bottomLeft" activeCell="A2" sqref="A2"/>
      <selection pane="bottomRight" sqref="A1:A1048576"/>
    </sheetView>
  </sheetViews>
  <sheetFormatPr defaultRowHeight="15" x14ac:dyDescent="0.25"/>
  <cols>
    <col min="1" max="1" width="7.7109375" bestFit="1" customWidth="1"/>
    <col min="2" max="2" width="12" bestFit="1" customWidth="1"/>
    <col min="3" max="3" width="9" bestFit="1" customWidth="1"/>
    <col min="4" max="4" width="9.7109375" bestFit="1" customWidth="1"/>
    <col min="6" max="6" width="15.28515625" bestFit="1" customWidth="1"/>
    <col min="7" max="7" width="13.85546875" bestFit="1" customWidth="1"/>
    <col min="8" max="8" width="9.42578125" bestFit="1" customWidth="1"/>
    <col min="9" max="9" width="18" bestFit="1" customWidth="1"/>
    <col min="10" max="10" width="13.5703125" bestFit="1" customWidth="1"/>
    <col min="11" max="11" width="5.5703125" bestFit="1" customWidth="1"/>
    <col min="12" max="12" width="16.85546875" bestFit="1" customWidth="1"/>
    <col min="13" max="13" width="13.42578125" bestFit="1" customWidth="1"/>
    <col min="14" max="15" width="13.42578125" style="118" customWidth="1"/>
    <col min="16" max="16" width="11.7109375" bestFit="1" customWidth="1"/>
    <col min="17" max="17" width="11.7109375" style="118" customWidth="1"/>
    <col min="18" max="18" width="8.85546875" style="113"/>
    <col min="19" max="19" width="8.85546875" style="114"/>
  </cols>
  <sheetData>
    <row r="1" spans="1:19" x14ac:dyDescent="0.25">
      <c r="A1" s="29" t="s">
        <v>1136</v>
      </c>
      <c r="B1" s="29" t="s">
        <v>1140</v>
      </c>
      <c r="C1" s="29" t="s">
        <v>1141</v>
      </c>
      <c r="D1" s="29" t="s">
        <v>1142</v>
      </c>
      <c r="E1" s="29" t="s">
        <v>1143</v>
      </c>
      <c r="F1" s="29" t="s">
        <v>1144</v>
      </c>
      <c r="G1" s="29" t="s">
        <v>1145</v>
      </c>
      <c r="H1" s="29" t="s">
        <v>1146</v>
      </c>
      <c r="I1" s="29" t="s">
        <v>1147</v>
      </c>
      <c r="J1" s="29" t="s">
        <v>1148</v>
      </c>
      <c r="K1" s="29" t="s">
        <v>1149</v>
      </c>
      <c r="L1" s="29" t="s">
        <v>1150</v>
      </c>
      <c r="M1" s="29" t="s">
        <v>1151</v>
      </c>
      <c r="N1" s="29" t="s">
        <v>1234</v>
      </c>
      <c r="O1" s="29" t="s">
        <v>1235</v>
      </c>
      <c r="P1" s="29" t="s">
        <v>1152</v>
      </c>
      <c r="Q1" s="29"/>
      <c r="R1" s="29"/>
      <c r="S1" s="93"/>
    </row>
    <row r="2" spans="1:19" x14ac:dyDescent="0.25">
      <c r="A2" s="118" t="s">
        <v>10</v>
      </c>
      <c r="B2" s="118">
        <v>194.63200000000001</v>
      </c>
      <c r="C2" s="118"/>
      <c r="D2" s="118">
        <v>194.63200000000001</v>
      </c>
      <c r="E2" s="118">
        <v>125.71</v>
      </c>
      <c r="F2" s="118">
        <v>57.319099999999999</v>
      </c>
      <c r="G2" s="118">
        <v>17.0977</v>
      </c>
      <c r="H2" s="118">
        <v>31</v>
      </c>
      <c r="I2" s="118">
        <v>24.971299999999999</v>
      </c>
      <c r="J2" s="118">
        <v>4.5214999999999996</v>
      </c>
      <c r="K2" s="118"/>
      <c r="L2" s="118">
        <v>4.0289000000000001</v>
      </c>
      <c r="M2" s="118"/>
      <c r="N2" s="118">
        <v>0</v>
      </c>
      <c r="O2" s="118">
        <v>0</v>
      </c>
      <c r="P2" s="118">
        <v>216.25120000000001</v>
      </c>
      <c r="S2" s="119"/>
    </row>
    <row r="3" spans="1:19" x14ac:dyDescent="0.25">
      <c r="A3" s="118" t="s">
        <v>11</v>
      </c>
      <c r="B3" s="120">
        <v>2127.9034999999999</v>
      </c>
      <c r="C3" s="118">
        <v>2.2046999999999999</v>
      </c>
      <c r="D3" s="120">
        <v>2130.1082000000001</v>
      </c>
      <c r="E3" s="118">
        <v>950.44</v>
      </c>
      <c r="F3" s="118">
        <v>627.31690000000003</v>
      </c>
      <c r="G3" s="118">
        <v>80.780799999999999</v>
      </c>
      <c r="H3" s="118">
        <v>292</v>
      </c>
      <c r="I3" s="118">
        <v>273.29289999999997</v>
      </c>
      <c r="J3" s="118">
        <v>14.0303</v>
      </c>
      <c r="K3" s="118">
        <v>135</v>
      </c>
      <c r="L3" s="118">
        <v>44.093200000000003</v>
      </c>
      <c r="M3" s="118">
        <v>54.5441</v>
      </c>
      <c r="N3" s="118">
        <v>0</v>
      </c>
      <c r="O3" s="118">
        <v>0</v>
      </c>
      <c r="P3" s="120">
        <v>2279.4634000000001</v>
      </c>
      <c r="Q3" s="120"/>
      <c r="R3" s="118"/>
      <c r="S3" s="119"/>
    </row>
    <row r="4" spans="1:19" x14ac:dyDescent="0.25">
      <c r="A4" s="118" t="s">
        <v>12</v>
      </c>
      <c r="B4" s="118">
        <v>129.0583</v>
      </c>
      <c r="C4" s="118"/>
      <c r="D4" s="118">
        <v>129.0583</v>
      </c>
      <c r="E4" s="118">
        <v>40.5</v>
      </c>
      <c r="F4" s="118">
        <v>38.0077</v>
      </c>
      <c r="G4" s="118">
        <v>0.62309999999999999</v>
      </c>
      <c r="H4" s="118">
        <v>26</v>
      </c>
      <c r="I4" s="118">
        <v>16.558199999999999</v>
      </c>
      <c r="J4" s="118">
        <v>7.0814000000000004</v>
      </c>
      <c r="K4" s="118"/>
      <c r="L4" s="118">
        <v>2.6715</v>
      </c>
      <c r="M4" s="118"/>
      <c r="N4" s="118">
        <v>0</v>
      </c>
      <c r="O4" s="118">
        <v>0</v>
      </c>
      <c r="P4" s="118">
        <v>136.7628</v>
      </c>
      <c r="R4" s="118"/>
      <c r="S4" s="119"/>
    </row>
    <row r="5" spans="1:19" x14ac:dyDescent="0.25">
      <c r="A5" s="118" t="s">
        <v>13</v>
      </c>
      <c r="B5" s="118">
        <v>308.5976</v>
      </c>
      <c r="C5" s="118"/>
      <c r="D5" s="118">
        <v>308.5976</v>
      </c>
      <c r="E5" s="118">
        <v>93.58</v>
      </c>
      <c r="F5" s="118">
        <v>90.882000000000005</v>
      </c>
      <c r="G5" s="118">
        <v>0.67449999999999999</v>
      </c>
      <c r="H5" s="118">
        <v>39</v>
      </c>
      <c r="I5" s="118">
        <v>39.5931</v>
      </c>
      <c r="J5" s="118"/>
      <c r="K5" s="118"/>
      <c r="L5" s="118">
        <v>6.3879999999999999</v>
      </c>
      <c r="M5" s="118"/>
      <c r="N5" s="118">
        <v>0</v>
      </c>
      <c r="O5" s="118">
        <v>0</v>
      </c>
      <c r="P5" s="118">
        <v>309.27210000000002</v>
      </c>
      <c r="R5" s="118"/>
      <c r="S5" s="119"/>
    </row>
    <row r="6" spans="1:19" x14ac:dyDescent="0.25">
      <c r="A6" s="118" t="s">
        <v>497</v>
      </c>
      <c r="B6" s="118">
        <v>211.54560000000001</v>
      </c>
      <c r="C6" s="118">
        <v>0.43099999999999999</v>
      </c>
      <c r="D6" s="118">
        <v>161.68279999999999</v>
      </c>
      <c r="E6" s="118">
        <v>34</v>
      </c>
      <c r="F6" s="118">
        <v>62.427100000000003</v>
      </c>
      <c r="G6" s="118"/>
      <c r="H6" s="118">
        <v>16</v>
      </c>
      <c r="I6" s="118">
        <v>20.7439</v>
      </c>
      <c r="J6" s="118"/>
      <c r="K6" s="118"/>
      <c r="L6" s="118">
        <v>3.3468</v>
      </c>
      <c r="M6" s="118"/>
      <c r="N6" s="118">
        <v>0</v>
      </c>
      <c r="O6" s="118">
        <v>0</v>
      </c>
      <c r="P6" s="118">
        <v>211.97659999999999</v>
      </c>
      <c r="R6" s="118"/>
      <c r="S6" s="119"/>
    </row>
    <row r="7" spans="1:19" x14ac:dyDescent="0.25">
      <c r="A7" s="118" t="s">
        <v>14</v>
      </c>
      <c r="B7" s="120">
        <v>2092.1909999999998</v>
      </c>
      <c r="C7" s="118">
        <v>53.822800000000001</v>
      </c>
      <c r="D7" s="120">
        <v>2146.0138000000002</v>
      </c>
      <c r="E7" s="118">
        <v>734</v>
      </c>
      <c r="F7" s="118">
        <v>632.00109999999995</v>
      </c>
      <c r="G7" s="118">
        <v>25.499700000000001</v>
      </c>
      <c r="H7" s="118">
        <v>303</v>
      </c>
      <c r="I7" s="118">
        <v>275.33359999999999</v>
      </c>
      <c r="J7" s="118">
        <v>20.7498</v>
      </c>
      <c r="K7" s="118">
        <v>10</v>
      </c>
      <c r="L7" s="118">
        <v>44.422499999999999</v>
      </c>
      <c r="M7" s="118"/>
      <c r="N7" s="118">
        <v>0</v>
      </c>
      <c r="O7" s="118">
        <v>0</v>
      </c>
      <c r="P7" s="120">
        <v>2192.2633000000001</v>
      </c>
      <c r="Q7" s="120"/>
      <c r="R7" s="118"/>
      <c r="S7" s="119"/>
    </row>
    <row r="8" spans="1:19" x14ac:dyDescent="0.25">
      <c r="A8" s="118" t="s">
        <v>15</v>
      </c>
      <c r="B8" s="118">
        <v>291.97140000000002</v>
      </c>
      <c r="C8" s="118"/>
      <c r="D8" s="118">
        <v>291.97140000000002</v>
      </c>
      <c r="E8" s="118">
        <v>121.43</v>
      </c>
      <c r="F8" s="118">
        <v>85.985600000000005</v>
      </c>
      <c r="G8" s="118">
        <v>8.8611000000000004</v>
      </c>
      <c r="H8" s="118">
        <v>51</v>
      </c>
      <c r="I8" s="118">
        <v>37.459899999999998</v>
      </c>
      <c r="J8" s="118">
        <v>10.155099999999999</v>
      </c>
      <c r="K8" s="118"/>
      <c r="L8" s="118">
        <v>6.0438000000000001</v>
      </c>
      <c r="M8" s="118"/>
      <c r="N8" s="118">
        <v>0</v>
      </c>
      <c r="O8" s="118">
        <v>0</v>
      </c>
      <c r="P8" s="118">
        <v>310.98759999999999</v>
      </c>
      <c r="R8" s="118"/>
      <c r="S8" s="119"/>
    </row>
    <row r="9" spans="1:19" x14ac:dyDescent="0.25">
      <c r="A9" s="118" t="s">
        <v>16</v>
      </c>
      <c r="B9" s="118">
        <v>311.55880000000002</v>
      </c>
      <c r="C9" s="118"/>
      <c r="D9" s="118">
        <v>311.55880000000002</v>
      </c>
      <c r="E9" s="118">
        <v>106.38</v>
      </c>
      <c r="F9" s="118">
        <v>91.754099999999994</v>
      </c>
      <c r="G9" s="118">
        <v>3.6564999999999999</v>
      </c>
      <c r="H9" s="118">
        <v>33</v>
      </c>
      <c r="I9" s="118">
        <v>39.972999999999999</v>
      </c>
      <c r="J9" s="118"/>
      <c r="K9" s="118"/>
      <c r="L9" s="118">
        <v>6.4493</v>
      </c>
      <c r="M9" s="118"/>
      <c r="N9" s="118">
        <v>0</v>
      </c>
      <c r="O9" s="118">
        <v>0</v>
      </c>
      <c r="P9" s="118">
        <v>315.21530000000001</v>
      </c>
      <c r="R9" s="118"/>
      <c r="S9" s="119"/>
    </row>
    <row r="10" spans="1:19" x14ac:dyDescent="0.25">
      <c r="A10" s="118" t="s">
        <v>17</v>
      </c>
      <c r="B10" s="118">
        <v>118.3807</v>
      </c>
      <c r="C10" s="118"/>
      <c r="D10" s="118">
        <v>118.3807</v>
      </c>
      <c r="E10" s="118">
        <v>55.6</v>
      </c>
      <c r="F10" s="118">
        <v>34.863100000000003</v>
      </c>
      <c r="G10" s="118">
        <v>5.1841999999999997</v>
      </c>
      <c r="H10" s="118">
        <v>14</v>
      </c>
      <c r="I10" s="118">
        <v>15.1882</v>
      </c>
      <c r="J10" s="118"/>
      <c r="K10" s="118"/>
      <c r="L10" s="118">
        <v>2.4504999999999999</v>
      </c>
      <c r="M10" s="118"/>
      <c r="N10" s="118">
        <v>0</v>
      </c>
      <c r="O10" s="118">
        <v>0</v>
      </c>
      <c r="P10" s="118">
        <v>123.56489999999999</v>
      </c>
      <c r="Q10" s="120"/>
      <c r="R10" s="118"/>
      <c r="S10" s="119"/>
    </row>
    <row r="11" spans="1:19" x14ac:dyDescent="0.25">
      <c r="A11" s="118" t="s">
        <v>18</v>
      </c>
      <c r="B11" s="118">
        <v>284.66829999999999</v>
      </c>
      <c r="C11" s="118"/>
      <c r="D11" s="118">
        <v>284.66829999999999</v>
      </c>
      <c r="E11" s="118">
        <v>147.85</v>
      </c>
      <c r="F11" s="118">
        <v>83.834800000000001</v>
      </c>
      <c r="G11" s="118">
        <v>16.003799999999998</v>
      </c>
      <c r="H11" s="118">
        <v>46</v>
      </c>
      <c r="I11" s="118">
        <v>36.5229</v>
      </c>
      <c r="J11" s="118">
        <v>7.1078000000000001</v>
      </c>
      <c r="K11" s="118"/>
      <c r="L11" s="118">
        <v>5.8925999999999998</v>
      </c>
      <c r="M11" s="118"/>
      <c r="N11" s="118">
        <v>0</v>
      </c>
      <c r="O11" s="118">
        <v>0</v>
      </c>
      <c r="P11" s="118">
        <v>307.7799</v>
      </c>
      <c r="R11" s="118"/>
      <c r="S11" s="119"/>
    </row>
    <row r="12" spans="1:19" x14ac:dyDescent="0.25">
      <c r="A12" s="118" t="s">
        <v>19</v>
      </c>
      <c r="B12" s="118">
        <v>486.04379999999998</v>
      </c>
      <c r="C12" s="118"/>
      <c r="D12" s="118">
        <v>486.04379999999998</v>
      </c>
      <c r="E12" s="118">
        <v>198</v>
      </c>
      <c r="F12" s="118">
        <v>143.13990000000001</v>
      </c>
      <c r="G12" s="118">
        <v>13.715</v>
      </c>
      <c r="H12" s="118">
        <v>66</v>
      </c>
      <c r="I12" s="118">
        <v>62.359400000000001</v>
      </c>
      <c r="J12" s="118">
        <v>2.7303999999999999</v>
      </c>
      <c r="K12" s="118"/>
      <c r="L12" s="118">
        <v>10.0611</v>
      </c>
      <c r="M12" s="118"/>
      <c r="N12" s="118">
        <v>0</v>
      </c>
      <c r="O12" s="118">
        <v>0</v>
      </c>
      <c r="P12" s="118">
        <v>502.48919999999998</v>
      </c>
      <c r="Q12" s="120"/>
      <c r="R12" s="118"/>
      <c r="S12" s="119"/>
    </row>
    <row r="13" spans="1:19" x14ac:dyDescent="0.25">
      <c r="A13" s="118" t="s">
        <v>20</v>
      </c>
      <c r="B13" s="120">
        <v>1840.9019000000001</v>
      </c>
      <c r="C13" s="118">
        <v>17.740300000000001</v>
      </c>
      <c r="D13" s="120">
        <v>1858.6422</v>
      </c>
      <c r="E13" s="120">
        <v>1131.97</v>
      </c>
      <c r="F13" s="118">
        <v>547.37009999999998</v>
      </c>
      <c r="G13" s="118">
        <v>146.15</v>
      </c>
      <c r="H13" s="118">
        <v>280</v>
      </c>
      <c r="I13" s="118">
        <v>238.46379999999999</v>
      </c>
      <c r="J13" s="118">
        <v>31.152200000000001</v>
      </c>
      <c r="K13" s="118">
        <v>73</v>
      </c>
      <c r="L13" s="118">
        <v>38.4739</v>
      </c>
      <c r="M13" s="118">
        <v>20.715699999999998</v>
      </c>
      <c r="N13" s="118">
        <v>0</v>
      </c>
      <c r="O13" s="118">
        <v>0</v>
      </c>
      <c r="P13" s="120">
        <v>2056.6601000000001</v>
      </c>
      <c r="R13" s="118"/>
      <c r="S13" s="119"/>
    </row>
    <row r="14" spans="1:19" x14ac:dyDescent="0.25">
      <c r="A14" s="118" t="s">
        <v>21</v>
      </c>
      <c r="B14" s="118">
        <v>407.66879999999998</v>
      </c>
      <c r="C14" s="118">
        <v>18.272300000000001</v>
      </c>
      <c r="D14" s="118">
        <v>425.94110000000001</v>
      </c>
      <c r="E14" s="118">
        <v>250</v>
      </c>
      <c r="F14" s="118">
        <v>125.4397</v>
      </c>
      <c r="G14" s="118">
        <v>31.1401</v>
      </c>
      <c r="H14" s="118">
        <v>51</v>
      </c>
      <c r="I14" s="118">
        <v>54.648200000000003</v>
      </c>
      <c r="J14" s="118"/>
      <c r="K14" s="118">
        <v>47</v>
      </c>
      <c r="L14" s="118">
        <v>8.8170000000000002</v>
      </c>
      <c r="M14" s="118">
        <v>22.909800000000001</v>
      </c>
      <c r="N14" s="118">
        <v>5.1920999999999999</v>
      </c>
      <c r="O14" s="118">
        <v>0</v>
      </c>
      <c r="P14" s="118">
        <v>485.18310000000002</v>
      </c>
      <c r="R14" s="118"/>
      <c r="S14" s="119"/>
    </row>
    <row r="15" spans="1:19" x14ac:dyDescent="0.25">
      <c r="A15" s="118" t="s">
        <v>22</v>
      </c>
      <c r="B15" s="118">
        <v>650.80999999999995</v>
      </c>
      <c r="C15" s="118">
        <v>27.4163</v>
      </c>
      <c r="D15" s="118">
        <v>678.22630000000004</v>
      </c>
      <c r="E15" s="118">
        <v>366</v>
      </c>
      <c r="F15" s="118">
        <v>199.73759999999999</v>
      </c>
      <c r="G15" s="118">
        <v>41.565600000000003</v>
      </c>
      <c r="H15" s="118">
        <v>101</v>
      </c>
      <c r="I15" s="118">
        <v>87.016400000000004</v>
      </c>
      <c r="J15" s="118">
        <v>10.4877</v>
      </c>
      <c r="K15" s="118"/>
      <c r="L15" s="118">
        <v>14.039300000000001</v>
      </c>
      <c r="M15" s="118"/>
      <c r="N15" s="118">
        <v>13.452</v>
      </c>
      <c r="O15" s="118">
        <v>0</v>
      </c>
      <c r="P15" s="118">
        <v>743.73159999999996</v>
      </c>
      <c r="R15" s="118"/>
      <c r="S15" s="119"/>
    </row>
    <row r="16" spans="1:19" x14ac:dyDescent="0.25">
      <c r="A16" s="118" t="s">
        <v>23</v>
      </c>
      <c r="B16" s="118">
        <v>270.06209999999999</v>
      </c>
      <c r="C16" s="118">
        <v>13.949400000000001</v>
      </c>
      <c r="D16" s="118">
        <v>284.01150000000001</v>
      </c>
      <c r="E16" s="118">
        <v>182</v>
      </c>
      <c r="F16" s="118">
        <v>83.641400000000004</v>
      </c>
      <c r="G16" s="118">
        <v>24.589700000000001</v>
      </c>
      <c r="H16" s="118">
        <v>35</v>
      </c>
      <c r="I16" s="118">
        <v>36.438699999999997</v>
      </c>
      <c r="J16" s="118"/>
      <c r="K16" s="118">
        <v>15</v>
      </c>
      <c r="L16" s="118">
        <v>5.8789999999999996</v>
      </c>
      <c r="M16" s="118">
        <v>5.4725999999999999</v>
      </c>
      <c r="N16" s="118">
        <v>2.9647999999999999</v>
      </c>
      <c r="O16" s="118">
        <v>0</v>
      </c>
      <c r="P16" s="118">
        <v>317.03859999999997</v>
      </c>
      <c r="R16" s="118"/>
      <c r="S16" s="119"/>
    </row>
    <row r="17" spans="1:19" x14ac:dyDescent="0.25">
      <c r="A17" s="118" t="s">
        <v>24</v>
      </c>
      <c r="B17" s="120">
        <v>1568.3978999999999</v>
      </c>
      <c r="C17" s="118">
        <v>88.439700000000002</v>
      </c>
      <c r="D17" s="120">
        <v>1656.8376000000001</v>
      </c>
      <c r="E17" s="118">
        <v>896.5</v>
      </c>
      <c r="F17" s="118">
        <v>487.93869999999998</v>
      </c>
      <c r="G17" s="118">
        <v>102.1403</v>
      </c>
      <c r="H17" s="118">
        <v>183</v>
      </c>
      <c r="I17" s="118">
        <v>212.57230000000001</v>
      </c>
      <c r="J17" s="118"/>
      <c r="K17" s="118">
        <v>47</v>
      </c>
      <c r="L17" s="118">
        <v>34.296500000000002</v>
      </c>
      <c r="M17" s="118">
        <v>7.6220999999999997</v>
      </c>
      <c r="N17" s="118">
        <v>0</v>
      </c>
      <c r="O17" s="118">
        <v>0</v>
      </c>
      <c r="P17" s="120">
        <v>1766.6</v>
      </c>
      <c r="R17" s="118"/>
      <c r="S17" s="119"/>
    </row>
    <row r="18" spans="1:19" x14ac:dyDescent="0.25">
      <c r="A18" s="118" t="s">
        <v>25</v>
      </c>
      <c r="B18" s="118">
        <v>556.49890000000005</v>
      </c>
      <c r="C18" s="118">
        <v>12.5639</v>
      </c>
      <c r="D18" s="118">
        <v>569.06280000000004</v>
      </c>
      <c r="E18" s="118">
        <v>324</v>
      </c>
      <c r="F18" s="118">
        <v>167.589</v>
      </c>
      <c r="G18" s="118">
        <v>39.102800000000002</v>
      </c>
      <c r="H18" s="118">
        <v>88</v>
      </c>
      <c r="I18" s="118">
        <v>73.010800000000003</v>
      </c>
      <c r="J18" s="118">
        <v>11.241899999999999</v>
      </c>
      <c r="K18" s="118">
        <v>132</v>
      </c>
      <c r="L18" s="118">
        <v>11.7796</v>
      </c>
      <c r="M18" s="118">
        <v>72.132199999999997</v>
      </c>
      <c r="N18" s="118">
        <v>0</v>
      </c>
      <c r="O18" s="118">
        <v>0</v>
      </c>
      <c r="P18" s="118">
        <v>691.53970000000004</v>
      </c>
      <c r="R18" s="118"/>
      <c r="S18" s="119"/>
    </row>
    <row r="19" spans="1:19" x14ac:dyDescent="0.25">
      <c r="A19" s="118" t="s">
        <v>498</v>
      </c>
      <c r="B19" s="118">
        <v>134.6747</v>
      </c>
      <c r="C19" s="118"/>
      <c r="D19" s="118">
        <v>101.7825</v>
      </c>
      <c r="E19" s="118">
        <v>93.05</v>
      </c>
      <c r="F19" s="118">
        <v>39.661700000000003</v>
      </c>
      <c r="G19" s="118">
        <v>13.347099999999999</v>
      </c>
      <c r="H19" s="118">
        <v>15</v>
      </c>
      <c r="I19" s="118">
        <v>13.0587</v>
      </c>
      <c r="J19" s="118">
        <v>1.456</v>
      </c>
      <c r="K19" s="118"/>
      <c r="L19" s="118">
        <v>2.1069</v>
      </c>
      <c r="M19" s="118"/>
      <c r="N19" s="118">
        <v>0</v>
      </c>
      <c r="O19" s="118">
        <v>0</v>
      </c>
      <c r="P19" s="118">
        <v>149.4778</v>
      </c>
      <c r="R19" s="118"/>
      <c r="S19" s="119"/>
    </row>
    <row r="20" spans="1:19" x14ac:dyDescent="0.25">
      <c r="A20" s="118" t="s">
        <v>26</v>
      </c>
      <c r="B20" s="120">
        <v>2041.3905</v>
      </c>
      <c r="C20" s="118">
        <v>93.364999999999995</v>
      </c>
      <c r="D20" s="120">
        <v>2134.7555000000002</v>
      </c>
      <c r="E20" s="120">
        <v>1272.45</v>
      </c>
      <c r="F20" s="118">
        <v>628.68550000000005</v>
      </c>
      <c r="G20" s="118">
        <v>160.94110000000001</v>
      </c>
      <c r="H20" s="118">
        <v>339</v>
      </c>
      <c r="I20" s="118">
        <v>273.88909999999998</v>
      </c>
      <c r="J20" s="118">
        <v>48.833199999999998</v>
      </c>
      <c r="K20" s="118">
        <v>549</v>
      </c>
      <c r="L20" s="118">
        <v>44.189399999999999</v>
      </c>
      <c r="M20" s="118">
        <v>302.88630000000001</v>
      </c>
      <c r="N20" s="118">
        <v>38.212600000000002</v>
      </c>
      <c r="O20" s="118">
        <v>0</v>
      </c>
      <c r="P20" s="120">
        <v>2685.6287000000002</v>
      </c>
      <c r="Q20" s="120"/>
      <c r="R20" s="118"/>
      <c r="S20" s="119"/>
    </row>
    <row r="21" spans="1:19" x14ac:dyDescent="0.25">
      <c r="A21" s="118" t="s">
        <v>27</v>
      </c>
      <c r="B21" s="118">
        <v>286.58429999999998</v>
      </c>
      <c r="C21" s="118"/>
      <c r="D21" s="118">
        <v>286.58429999999998</v>
      </c>
      <c r="E21" s="118">
        <v>123</v>
      </c>
      <c r="F21" s="118">
        <v>84.399100000000004</v>
      </c>
      <c r="G21" s="118">
        <v>9.6501999999999999</v>
      </c>
      <c r="H21" s="118">
        <v>29</v>
      </c>
      <c r="I21" s="118">
        <v>36.768799999999999</v>
      </c>
      <c r="J21" s="118"/>
      <c r="K21" s="118"/>
      <c r="L21" s="118">
        <v>5.9322999999999997</v>
      </c>
      <c r="M21" s="118"/>
      <c r="N21" s="118">
        <v>0</v>
      </c>
      <c r="O21" s="118">
        <v>0</v>
      </c>
      <c r="P21" s="118">
        <v>296.23450000000003</v>
      </c>
      <c r="R21" s="118"/>
      <c r="S21" s="119"/>
    </row>
    <row r="22" spans="1:19" x14ac:dyDescent="0.25">
      <c r="A22" s="118" t="s">
        <v>28</v>
      </c>
      <c r="B22" s="118">
        <v>166.40260000000001</v>
      </c>
      <c r="C22" s="118"/>
      <c r="D22" s="118">
        <v>166.40260000000001</v>
      </c>
      <c r="E22" s="118">
        <v>118</v>
      </c>
      <c r="F22" s="118">
        <v>49.005600000000001</v>
      </c>
      <c r="G22" s="118">
        <v>17.2486</v>
      </c>
      <c r="H22" s="118">
        <v>23</v>
      </c>
      <c r="I22" s="118">
        <v>21.349499999999999</v>
      </c>
      <c r="J22" s="118">
        <v>1.2379</v>
      </c>
      <c r="K22" s="118"/>
      <c r="L22" s="118">
        <v>3.4445000000000001</v>
      </c>
      <c r="M22" s="118"/>
      <c r="N22" s="118">
        <v>0</v>
      </c>
      <c r="O22" s="118">
        <v>0</v>
      </c>
      <c r="P22" s="118">
        <v>184.88910000000001</v>
      </c>
      <c r="R22" s="118"/>
      <c r="S22" s="119"/>
    </row>
    <row r="23" spans="1:19" x14ac:dyDescent="0.25">
      <c r="A23" s="118" t="s">
        <v>29</v>
      </c>
      <c r="B23" s="120">
        <v>1096.7139999999999</v>
      </c>
      <c r="C23" s="118">
        <v>20.6646</v>
      </c>
      <c r="D23" s="120">
        <v>1117.3786</v>
      </c>
      <c r="E23" s="118">
        <v>581</v>
      </c>
      <c r="F23" s="118">
        <v>329.06799999999998</v>
      </c>
      <c r="G23" s="118">
        <v>62.982999999999997</v>
      </c>
      <c r="H23" s="118">
        <v>206</v>
      </c>
      <c r="I23" s="118">
        <v>143.3597</v>
      </c>
      <c r="J23" s="118">
        <v>46.980200000000004</v>
      </c>
      <c r="K23" s="118">
        <v>13</v>
      </c>
      <c r="L23" s="118">
        <v>23.1297</v>
      </c>
      <c r="M23" s="118"/>
      <c r="N23" s="118">
        <v>7.7377000000000002</v>
      </c>
      <c r="O23" s="118">
        <v>0</v>
      </c>
      <c r="P23" s="120">
        <v>1235.0795000000001</v>
      </c>
      <c r="R23" s="118"/>
      <c r="S23" s="119"/>
    </row>
    <row r="24" spans="1:19" x14ac:dyDescent="0.25">
      <c r="A24" s="118" t="s">
        <v>30</v>
      </c>
      <c r="B24" s="118">
        <v>151.15899999999999</v>
      </c>
      <c r="C24" s="118"/>
      <c r="D24" s="118">
        <v>151.15899999999999</v>
      </c>
      <c r="E24" s="118">
        <v>71</v>
      </c>
      <c r="F24" s="118">
        <v>44.516300000000001</v>
      </c>
      <c r="G24" s="118">
        <v>6.6208999999999998</v>
      </c>
      <c r="H24" s="118">
        <v>12</v>
      </c>
      <c r="I24" s="118">
        <v>19.393699999999999</v>
      </c>
      <c r="J24" s="118"/>
      <c r="K24" s="118"/>
      <c r="L24" s="118">
        <v>3.129</v>
      </c>
      <c r="M24" s="118"/>
      <c r="N24" s="118">
        <v>0</v>
      </c>
      <c r="O24" s="118">
        <v>0</v>
      </c>
      <c r="P24" s="118">
        <v>157.7799</v>
      </c>
      <c r="R24" s="118"/>
      <c r="S24" s="119"/>
    </row>
    <row r="25" spans="1:19" x14ac:dyDescent="0.25">
      <c r="A25" s="118" t="s">
        <v>31</v>
      </c>
      <c r="B25" s="118">
        <v>110.2424</v>
      </c>
      <c r="C25" s="118"/>
      <c r="D25" s="118">
        <v>110.2424</v>
      </c>
      <c r="E25" s="118">
        <v>48</v>
      </c>
      <c r="F25" s="118">
        <v>32.4664</v>
      </c>
      <c r="G25" s="118">
        <v>3.8834</v>
      </c>
      <c r="H25" s="118">
        <v>20</v>
      </c>
      <c r="I25" s="118">
        <v>14.1441</v>
      </c>
      <c r="J25" s="118">
        <v>4.3918999999999997</v>
      </c>
      <c r="K25" s="118">
        <v>1</v>
      </c>
      <c r="L25" s="118">
        <v>2.282</v>
      </c>
      <c r="M25" s="118"/>
      <c r="N25" s="118">
        <v>0</v>
      </c>
      <c r="O25" s="118">
        <v>0</v>
      </c>
      <c r="P25" s="118">
        <v>118.5177</v>
      </c>
      <c r="Q25" s="120"/>
      <c r="R25" s="118"/>
      <c r="S25" s="119"/>
    </row>
    <row r="26" spans="1:19" x14ac:dyDescent="0.25">
      <c r="A26" s="118" t="s">
        <v>32</v>
      </c>
      <c r="B26" s="118">
        <v>630.83309999999994</v>
      </c>
      <c r="C26" s="118"/>
      <c r="D26" s="118">
        <v>630.83309999999994</v>
      </c>
      <c r="E26" s="118">
        <v>130</v>
      </c>
      <c r="F26" s="118">
        <v>185.78030000000001</v>
      </c>
      <c r="G26" s="118"/>
      <c r="H26" s="118">
        <v>65</v>
      </c>
      <c r="I26" s="118">
        <v>80.935900000000004</v>
      </c>
      <c r="J26" s="118"/>
      <c r="K26" s="118"/>
      <c r="L26" s="118">
        <v>13.058199999999999</v>
      </c>
      <c r="M26" s="118"/>
      <c r="N26" s="118">
        <v>0</v>
      </c>
      <c r="O26" s="118">
        <v>0</v>
      </c>
      <c r="P26" s="118">
        <v>630.83309999999994</v>
      </c>
      <c r="Q26" s="120"/>
      <c r="R26" s="118"/>
      <c r="S26" s="119"/>
    </row>
    <row r="27" spans="1:19" x14ac:dyDescent="0.25">
      <c r="A27" s="118" t="s">
        <v>33</v>
      </c>
      <c r="B27" s="118">
        <v>307.755</v>
      </c>
      <c r="C27" s="118"/>
      <c r="D27" s="118">
        <v>307.755</v>
      </c>
      <c r="E27" s="118">
        <v>179.14</v>
      </c>
      <c r="F27" s="118">
        <v>90.633799999999994</v>
      </c>
      <c r="G27" s="118">
        <v>22.1265</v>
      </c>
      <c r="H27" s="118">
        <v>38</v>
      </c>
      <c r="I27" s="118">
        <v>39.484999999999999</v>
      </c>
      <c r="J27" s="118"/>
      <c r="K27" s="118"/>
      <c r="L27" s="118">
        <v>6.3704999999999998</v>
      </c>
      <c r="M27" s="118"/>
      <c r="N27" s="118">
        <v>0</v>
      </c>
      <c r="O27" s="118">
        <v>0</v>
      </c>
      <c r="P27" s="118">
        <v>329.88150000000002</v>
      </c>
      <c r="R27" s="118"/>
      <c r="S27" s="119"/>
    </row>
    <row r="28" spans="1:19" x14ac:dyDescent="0.25">
      <c r="A28" s="118" t="s">
        <v>34</v>
      </c>
      <c r="B28" s="118">
        <v>124.27249999999999</v>
      </c>
      <c r="C28" s="118"/>
      <c r="D28" s="118">
        <v>124.27249999999999</v>
      </c>
      <c r="E28" s="118">
        <v>56</v>
      </c>
      <c r="F28" s="118">
        <v>36.598300000000002</v>
      </c>
      <c r="G28" s="118">
        <v>4.8503999999999996</v>
      </c>
      <c r="H28" s="118">
        <v>11</v>
      </c>
      <c r="I28" s="118">
        <v>15.9442</v>
      </c>
      <c r="J28" s="118"/>
      <c r="K28" s="118"/>
      <c r="L28" s="118">
        <v>2.5724</v>
      </c>
      <c r="M28" s="118"/>
      <c r="N28" s="118">
        <v>1.8855</v>
      </c>
      <c r="O28" s="118">
        <v>0</v>
      </c>
      <c r="P28" s="118">
        <v>131.00839999999999</v>
      </c>
      <c r="R28" s="118"/>
      <c r="S28" s="119"/>
    </row>
    <row r="29" spans="1:19" x14ac:dyDescent="0.25">
      <c r="A29" s="118" t="s">
        <v>499</v>
      </c>
      <c r="B29" s="118">
        <v>60.640500000000003</v>
      </c>
      <c r="C29" s="118"/>
      <c r="D29" s="118">
        <v>36.774299999999997</v>
      </c>
      <c r="E29" s="118">
        <v>8</v>
      </c>
      <c r="F29" s="118">
        <v>17.858599999999999</v>
      </c>
      <c r="G29" s="118"/>
      <c r="H29" s="118">
        <v>5</v>
      </c>
      <c r="I29" s="118">
        <v>4.7180999999999997</v>
      </c>
      <c r="J29" s="118">
        <v>0.2114</v>
      </c>
      <c r="K29" s="118"/>
      <c r="L29" s="118">
        <v>0.76119999999999999</v>
      </c>
      <c r="M29" s="118"/>
      <c r="N29" s="118">
        <v>0</v>
      </c>
      <c r="O29" s="118">
        <v>0</v>
      </c>
      <c r="P29" s="118">
        <v>60.851900000000001</v>
      </c>
      <c r="Q29" s="120"/>
      <c r="R29" s="118"/>
      <c r="S29" s="119"/>
    </row>
    <row r="30" spans="1:19" x14ac:dyDescent="0.25">
      <c r="A30" s="118" t="s">
        <v>35</v>
      </c>
      <c r="B30" s="118">
        <v>841.70429999999999</v>
      </c>
      <c r="C30" s="118">
        <v>3.9517000000000002</v>
      </c>
      <c r="D30" s="118">
        <v>845.65599999999995</v>
      </c>
      <c r="E30" s="118">
        <v>479.42</v>
      </c>
      <c r="F30" s="118">
        <v>249.04570000000001</v>
      </c>
      <c r="G30" s="118">
        <v>57.593600000000002</v>
      </c>
      <c r="H30" s="118">
        <v>136</v>
      </c>
      <c r="I30" s="118">
        <v>108.49769999999999</v>
      </c>
      <c r="J30" s="118">
        <v>20.626799999999999</v>
      </c>
      <c r="K30" s="118"/>
      <c r="L30" s="118">
        <v>17.505099999999999</v>
      </c>
      <c r="M30" s="118"/>
      <c r="N30" s="118">
        <v>2.7122999999999999</v>
      </c>
      <c r="O30" s="118">
        <v>0</v>
      </c>
      <c r="P30" s="118">
        <v>926.58870000000002</v>
      </c>
      <c r="R30" s="118"/>
      <c r="S30" s="119"/>
    </row>
    <row r="31" spans="1:19" x14ac:dyDescent="0.25">
      <c r="A31" s="118" t="s">
        <v>36</v>
      </c>
      <c r="B31" s="118">
        <v>447.54860000000002</v>
      </c>
      <c r="C31" s="118"/>
      <c r="D31" s="118">
        <v>447.54860000000002</v>
      </c>
      <c r="E31" s="118">
        <v>258.42</v>
      </c>
      <c r="F31" s="118">
        <v>131.8031</v>
      </c>
      <c r="G31" s="118">
        <v>31.654199999999999</v>
      </c>
      <c r="H31" s="118">
        <v>66</v>
      </c>
      <c r="I31" s="118">
        <v>57.420499999999997</v>
      </c>
      <c r="J31" s="118">
        <v>6.4345999999999997</v>
      </c>
      <c r="K31" s="118">
        <v>2</v>
      </c>
      <c r="L31" s="118">
        <v>9.2643000000000004</v>
      </c>
      <c r="M31" s="118"/>
      <c r="N31" s="118">
        <v>0</v>
      </c>
      <c r="O31" s="118">
        <v>0</v>
      </c>
      <c r="P31" s="118">
        <v>485.63740000000001</v>
      </c>
      <c r="R31" s="118"/>
      <c r="S31" s="119"/>
    </row>
    <row r="32" spans="1:19" x14ac:dyDescent="0.25">
      <c r="A32" s="118" t="s">
        <v>37</v>
      </c>
      <c r="B32" s="120">
        <v>1036.4914000000001</v>
      </c>
      <c r="C32" s="118">
        <v>26.4983</v>
      </c>
      <c r="D32" s="120">
        <v>1062.9897000000001</v>
      </c>
      <c r="E32" s="118">
        <v>765.6</v>
      </c>
      <c r="F32" s="118">
        <v>313.0505</v>
      </c>
      <c r="G32" s="118">
        <v>113.1374</v>
      </c>
      <c r="H32" s="118">
        <v>223</v>
      </c>
      <c r="I32" s="118">
        <v>136.38159999999999</v>
      </c>
      <c r="J32" s="118">
        <v>64.963800000000006</v>
      </c>
      <c r="K32" s="118"/>
      <c r="L32" s="118">
        <v>22.003900000000002</v>
      </c>
      <c r="M32" s="118"/>
      <c r="N32" s="118">
        <v>0</v>
      </c>
      <c r="O32" s="118">
        <v>0</v>
      </c>
      <c r="P32" s="120">
        <v>1241.0908999999999</v>
      </c>
      <c r="R32" s="118"/>
      <c r="S32" s="119"/>
    </row>
    <row r="33" spans="1:19" x14ac:dyDescent="0.25">
      <c r="A33" s="118" t="s">
        <v>38</v>
      </c>
      <c r="B33" s="118">
        <v>589.22739999999999</v>
      </c>
      <c r="C33" s="118">
        <v>1.3965000000000001</v>
      </c>
      <c r="D33" s="118">
        <v>590.62390000000005</v>
      </c>
      <c r="E33" s="118">
        <v>289</v>
      </c>
      <c r="F33" s="118">
        <v>173.93870000000001</v>
      </c>
      <c r="G33" s="118">
        <v>28.7653</v>
      </c>
      <c r="H33" s="118">
        <v>110</v>
      </c>
      <c r="I33" s="118">
        <v>75.777000000000001</v>
      </c>
      <c r="J33" s="118">
        <v>25.667200000000001</v>
      </c>
      <c r="K33" s="118">
        <v>3</v>
      </c>
      <c r="L33" s="118">
        <v>12.225899999999999</v>
      </c>
      <c r="M33" s="118"/>
      <c r="N33" s="118">
        <v>0</v>
      </c>
      <c r="O33" s="118">
        <v>0</v>
      </c>
      <c r="P33" s="118">
        <v>645.05640000000005</v>
      </c>
      <c r="R33" s="118"/>
      <c r="S33" s="119"/>
    </row>
    <row r="34" spans="1:19" x14ac:dyDescent="0.25">
      <c r="A34" s="118" t="s">
        <v>39</v>
      </c>
      <c r="B34" s="118">
        <v>472.39109999999999</v>
      </c>
      <c r="C34" s="118">
        <v>21.8582</v>
      </c>
      <c r="D34" s="118">
        <v>494.24930000000001</v>
      </c>
      <c r="E34" s="118">
        <v>256.60000000000002</v>
      </c>
      <c r="F34" s="118">
        <v>145.5564</v>
      </c>
      <c r="G34" s="118">
        <v>27.760899999999999</v>
      </c>
      <c r="H34" s="118">
        <v>58</v>
      </c>
      <c r="I34" s="118">
        <v>63.412199999999999</v>
      </c>
      <c r="J34" s="118"/>
      <c r="K34" s="118"/>
      <c r="L34" s="118">
        <v>10.231</v>
      </c>
      <c r="M34" s="118"/>
      <c r="N34" s="118">
        <v>0.997</v>
      </c>
      <c r="O34" s="118">
        <v>0</v>
      </c>
      <c r="P34" s="118">
        <v>523.00720000000001</v>
      </c>
      <c r="R34" s="118"/>
      <c r="S34" s="119"/>
    </row>
    <row r="35" spans="1:19" x14ac:dyDescent="0.25">
      <c r="A35" s="118" t="s">
        <v>40</v>
      </c>
      <c r="B35" s="118">
        <v>164.52699999999999</v>
      </c>
      <c r="C35" s="118">
        <v>5.8453999999999997</v>
      </c>
      <c r="D35" s="118">
        <v>170.3724</v>
      </c>
      <c r="E35" s="118">
        <v>43</v>
      </c>
      <c r="F35" s="118">
        <v>50.174700000000001</v>
      </c>
      <c r="G35" s="118"/>
      <c r="H35" s="118">
        <v>24</v>
      </c>
      <c r="I35" s="118">
        <v>21.858799999999999</v>
      </c>
      <c r="J35" s="118">
        <v>1.6059000000000001</v>
      </c>
      <c r="K35" s="118"/>
      <c r="L35" s="118">
        <v>3.5266999999999999</v>
      </c>
      <c r="M35" s="118"/>
      <c r="N35" s="118">
        <v>0</v>
      </c>
      <c r="O35" s="118">
        <v>0</v>
      </c>
      <c r="P35" s="118">
        <v>171.97829999999999</v>
      </c>
      <c r="Q35" s="120"/>
      <c r="R35" s="118"/>
      <c r="S35" s="119"/>
    </row>
    <row r="36" spans="1:19" x14ac:dyDescent="0.25">
      <c r="A36" s="118" t="s">
        <v>41</v>
      </c>
      <c r="B36" s="118">
        <v>195.6592</v>
      </c>
      <c r="C36" s="118">
        <v>11.207599999999999</v>
      </c>
      <c r="D36" s="118">
        <v>206.86680000000001</v>
      </c>
      <c r="E36" s="118">
        <v>131.88</v>
      </c>
      <c r="F36" s="118">
        <v>60.9223</v>
      </c>
      <c r="G36" s="118">
        <v>17.7394</v>
      </c>
      <c r="H36" s="118">
        <v>36</v>
      </c>
      <c r="I36" s="118">
        <v>26.541</v>
      </c>
      <c r="J36" s="118">
        <v>7.0941999999999998</v>
      </c>
      <c r="K36" s="118"/>
      <c r="L36" s="118">
        <v>4.2820999999999998</v>
      </c>
      <c r="M36" s="118"/>
      <c r="N36" s="118">
        <v>4.5655999999999999</v>
      </c>
      <c r="O36" s="118">
        <v>0</v>
      </c>
      <c r="P36" s="118">
        <v>236.26599999999999</v>
      </c>
      <c r="Q36" s="120"/>
      <c r="R36" s="118"/>
      <c r="S36" s="119"/>
    </row>
    <row r="37" spans="1:19" x14ac:dyDescent="0.25">
      <c r="A37" s="118" t="s">
        <v>42</v>
      </c>
      <c r="B37" s="118">
        <v>743.9932</v>
      </c>
      <c r="C37" s="118">
        <v>19.432099999999998</v>
      </c>
      <c r="D37" s="118">
        <v>763.42529999999999</v>
      </c>
      <c r="E37" s="118">
        <v>436.57</v>
      </c>
      <c r="F37" s="118">
        <v>224.8288</v>
      </c>
      <c r="G37" s="118">
        <v>52.935299999999998</v>
      </c>
      <c r="H37" s="118">
        <v>107</v>
      </c>
      <c r="I37" s="118">
        <v>97.947500000000005</v>
      </c>
      <c r="J37" s="118">
        <v>6.7893999999999997</v>
      </c>
      <c r="K37" s="118"/>
      <c r="L37" s="118">
        <v>15.802899999999999</v>
      </c>
      <c r="M37" s="118"/>
      <c r="N37" s="118">
        <v>12.5067</v>
      </c>
      <c r="O37" s="118">
        <v>0</v>
      </c>
      <c r="P37" s="118">
        <v>835.6567</v>
      </c>
      <c r="R37" s="118"/>
      <c r="S37" s="119"/>
    </row>
    <row r="38" spans="1:19" x14ac:dyDescent="0.25">
      <c r="A38" s="118" t="s">
        <v>43</v>
      </c>
      <c r="B38" s="120">
        <v>1696.2337</v>
      </c>
      <c r="C38" s="118">
        <v>26.776</v>
      </c>
      <c r="D38" s="120">
        <v>1723.0097000000001</v>
      </c>
      <c r="E38" s="118">
        <v>282.36</v>
      </c>
      <c r="F38" s="118">
        <v>507.4264</v>
      </c>
      <c r="G38" s="118"/>
      <c r="H38" s="118">
        <v>168</v>
      </c>
      <c r="I38" s="118">
        <v>221.06209999999999</v>
      </c>
      <c r="J38" s="118"/>
      <c r="K38" s="118">
        <v>3</v>
      </c>
      <c r="L38" s="118">
        <v>35.6663</v>
      </c>
      <c r="M38" s="118"/>
      <c r="N38" s="118">
        <v>0</v>
      </c>
      <c r="O38" s="118">
        <v>0</v>
      </c>
      <c r="P38" s="120">
        <v>1723.0097000000001</v>
      </c>
      <c r="R38" s="118"/>
      <c r="S38" s="119"/>
    </row>
    <row r="39" spans="1:19" x14ac:dyDescent="0.25">
      <c r="A39" s="118" t="s">
        <v>44</v>
      </c>
      <c r="B39" s="120">
        <v>1279.7267999999999</v>
      </c>
      <c r="C39" s="118">
        <v>26.055900000000001</v>
      </c>
      <c r="D39" s="120">
        <v>1305.7827</v>
      </c>
      <c r="E39" s="118">
        <v>291.22000000000003</v>
      </c>
      <c r="F39" s="118">
        <v>384.553</v>
      </c>
      <c r="G39" s="118"/>
      <c r="H39" s="118">
        <v>130</v>
      </c>
      <c r="I39" s="118">
        <v>167.53190000000001</v>
      </c>
      <c r="J39" s="118"/>
      <c r="K39" s="118">
        <v>12</v>
      </c>
      <c r="L39" s="118">
        <v>27.029699999999998</v>
      </c>
      <c r="M39" s="118"/>
      <c r="N39" s="118">
        <v>0</v>
      </c>
      <c r="O39" s="118">
        <v>0</v>
      </c>
      <c r="P39" s="120">
        <v>1305.7827</v>
      </c>
      <c r="R39" s="118"/>
      <c r="S39" s="119"/>
    </row>
    <row r="40" spans="1:19" x14ac:dyDescent="0.25">
      <c r="A40" s="118" t="s">
        <v>45</v>
      </c>
      <c r="B40" s="118">
        <v>347.3125</v>
      </c>
      <c r="C40" s="118">
        <v>11.059900000000001</v>
      </c>
      <c r="D40" s="118">
        <v>358.37240000000003</v>
      </c>
      <c r="E40" s="118">
        <v>153.65</v>
      </c>
      <c r="F40" s="118">
        <v>105.5407</v>
      </c>
      <c r="G40" s="118">
        <v>12.0273</v>
      </c>
      <c r="H40" s="118">
        <v>49</v>
      </c>
      <c r="I40" s="118">
        <v>45.979199999999999</v>
      </c>
      <c r="J40" s="118">
        <v>2.2656000000000001</v>
      </c>
      <c r="K40" s="118"/>
      <c r="L40" s="118">
        <v>7.4183000000000003</v>
      </c>
      <c r="M40" s="118"/>
      <c r="N40" s="118">
        <v>0</v>
      </c>
      <c r="O40" s="118">
        <v>0</v>
      </c>
      <c r="P40" s="118">
        <v>372.6653</v>
      </c>
      <c r="R40" s="118"/>
      <c r="S40" s="119"/>
    </row>
    <row r="41" spans="1:19" x14ac:dyDescent="0.25">
      <c r="A41" s="118" t="s">
        <v>46</v>
      </c>
      <c r="B41" s="120">
        <v>1225.0757000000001</v>
      </c>
      <c r="C41" s="118">
        <v>29.059899999999999</v>
      </c>
      <c r="D41" s="120">
        <v>1254.1356000000001</v>
      </c>
      <c r="E41" s="118">
        <v>273</v>
      </c>
      <c r="F41" s="118">
        <v>369.34289999999999</v>
      </c>
      <c r="G41" s="118"/>
      <c r="H41" s="118">
        <v>143</v>
      </c>
      <c r="I41" s="118">
        <v>160.90559999999999</v>
      </c>
      <c r="J41" s="118"/>
      <c r="K41" s="118"/>
      <c r="L41" s="118">
        <v>25.960599999999999</v>
      </c>
      <c r="M41" s="118"/>
      <c r="N41" s="118">
        <v>2.5516000000000001</v>
      </c>
      <c r="O41" s="118">
        <v>0</v>
      </c>
      <c r="P41" s="120">
        <v>1256.6872000000001</v>
      </c>
      <c r="R41" s="118"/>
      <c r="S41" s="119"/>
    </row>
    <row r="42" spans="1:19" x14ac:dyDescent="0.25">
      <c r="A42" s="118" t="s">
        <v>47</v>
      </c>
      <c r="B42" s="118">
        <v>527.30070000000001</v>
      </c>
      <c r="C42" s="118">
        <v>9.5526</v>
      </c>
      <c r="D42" s="118">
        <v>536.85329999999999</v>
      </c>
      <c r="E42" s="118">
        <v>199</v>
      </c>
      <c r="F42" s="118">
        <v>158.10329999999999</v>
      </c>
      <c r="G42" s="118">
        <v>10.2242</v>
      </c>
      <c r="H42" s="118">
        <v>49</v>
      </c>
      <c r="I42" s="118">
        <v>68.878299999999996</v>
      </c>
      <c r="J42" s="118"/>
      <c r="K42" s="118">
        <v>1</v>
      </c>
      <c r="L42" s="118">
        <v>11.1129</v>
      </c>
      <c r="M42" s="118"/>
      <c r="N42" s="118">
        <v>0</v>
      </c>
      <c r="O42" s="118">
        <v>0</v>
      </c>
      <c r="P42" s="118">
        <v>547.07749999999999</v>
      </c>
      <c r="R42" s="118"/>
      <c r="S42" s="119"/>
    </row>
    <row r="43" spans="1:19" x14ac:dyDescent="0.25">
      <c r="A43" s="118" t="s">
        <v>48</v>
      </c>
      <c r="B43" s="120">
        <v>15368.6734</v>
      </c>
      <c r="C43" s="118">
        <v>113.51139999999999</v>
      </c>
      <c r="D43" s="120">
        <v>15482.184800000001</v>
      </c>
      <c r="E43" s="120">
        <v>6704.78</v>
      </c>
      <c r="F43" s="120">
        <v>4559.5033999999996</v>
      </c>
      <c r="G43" s="118">
        <v>536.31910000000005</v>
      </c>
      <c r="H43" s="115">
        <v>1848</v>
      </c>
      <c r="I43" s="120">
        <v>1986.3643</v>
      </c>
      <c r="J43" s="118"/>
      <c r="K43" s="115">
        <v>1179</v>
      </c>
      <c r="L43" s="118">
        <v>320.4812</v>
      </c>
      <c r="M43" s="118">
        <v>515.11130000000003</v>
      </c>
      <c r="N43" s="118">
        <v>89.182000000000002</v>
      </c>
      <c r="O43" s="118">
        <v>0</v>
      </c>
      <c r="P43" s="120">
        <v>16622.797200000001</v>
      </c>
      <c r="R43" s="118"/>
      <c r="S43" s="119"/>
    </row>
    <row r="44" spans="1:19" x14ac:dyDescent="0.25">
      <c r="A44" s="118" t="s">
        <v>49</v>
      </c>
      <c r="B44" s="118">
        <v>649.10440000000006</v>
      </c>
      <c r="C44" s="118"/>
      <c r="D44" s="118">
        <v>649.10440000000006</v>
      </c>
      <c r="E44" s="118">
        <v>151.25</v>
      </c>
      <c r="F44" s="118">
        <v>191.16120000000001</v>
      </c>
      <c r="G44" s="118"/>
      <c r="H44" s="118">
        <v>118</v>
      </c>
      <c r="I44" s="118">
        <v>83.280100000000004</v>
      </c>
      <c r="J44" s="118">
        <v>26.039899999999999</v>
      </c>
      <c r="K44" s="118">
        <v>2</v>
      </c>
      <c r="L44" s="118">
        <v>13.436500000000001</v>
      </c>
      <c r="M44" s="118"/>
      <c r="N44" s="118">
        <v>0</v>
      </c>
      <c r="O44" s="118">
        <v>0</v>
      </c>
      <c r="P44" s="118">
        <v>675.14430000000004</v>
      </c>
      <c r="R44" s="118"/>
      <c r="S44" s="119"/>
    </row>
    <row r="45" spans="1:19" x14ac:dyDescent="0.25">
      <c r="A45" s="118" t="s">
        <v>50</v>
      </c>
      <c r="B45" s="118">
        <v>685.32150000000001</v>
      </c>
      <c r="C45" s="118">
        <v>27.3203</v>
      </c>
      <c r="D45" s="118">
        <v>712.64179999999999</v>
      </c>
      <c r="E45" s="118">
        <v>134</v>
      </c>
      <c r="F45" s="118">
        <v>209.87299999999999</v>
      </c>
      <c r="G45" s="118"/>
      <c r="H45" s="118">
        <v>47</v>
      </c>
      <c r="I45" s="118">
        <v>91.431899999999999</v>
      </c>
      <c r="J45" s="118"/>
      <c r="K45" s="118"/>
      <c r="L45" s="118">
        <v>14.7517</v>
      </c>
      <c r="M45" s="118"/>
      <c r="N45" s="118">
        <v>3.319</v>
      </c>
      <c r="O45" s="118">
        <v>0</v>
      </c>
      <c r="P45" s="118">
        <v>715.96079999999995</v>
      </c>
      <c r="Q45" s="120"/>
      <c r="R45" s="118"/>
      <c r="S45" s="119"/>
    </row>
    <row r="46" spans="1:19" x14ac:dyDescent="0.25">
      <c r="A46" s="118" t="s">
        <v>51</v>
      </c>
      <c r="B46" s="118">
        <v>241.6011</v>
      </c>
      <c r="C46" s="118"/>
      <c r="D46" s="118">
        <v>241.6011</v>
      </c>
      <c r="E46" s="118">
        <v>88</v>
      </c>
      <c r="F46" s="118">
        <v>71.151499999999999</v>
      </c>
      <c r="G46" s="118">
        <v>4.2121000000000004</v>
      </c>
      <c r="H46" s="118">
        <v>38</v>
      </c>
      <c r="I46" s="118">
        <v>30.997399999999999</v>
      </c>
      <c r="J46" s="118">
        <v>5.2519</v>
      </c>
      <c r="K46" s="118"/>
      <c r="L46" s="118">
        <v>5.0011000000000001</v>
      </c>
      <c r="M46" s="118"/>
      <c r="N46" s="118">
        <v>0</v>
      </c>
      <c r="O46" s="118">
        <v>0</v>
      </c>
      <c r="P46" s="118">
        <v>251.0651</v>
      </c>
      <c r="R46" s="118"/>
      <c r="S46" s="119"/>
    </row>
    <row r="47" spans="1:19" x14ac:dyDescent="0.25">
      <c r="A47" s="118" t="s">
        <v>52</v>
      </c>
      <c r="B47" s="120">
        <v>9199.5854999999992</v>
      </c>
      <c r="C47" s="118">
        <v>108.26179999999999</v>
      </c>
      <c r="D47" s="120">
        <v>9307.8472999999994</v>
      </c>
      <c r="E47" s="120">
        <v>6059.88</v>
      </c>
      <c r="F47" s="120">
        <v>2741.1610000000001</v>
      </c>
      <c r="G47" s="118">
        <v>829.67970000000003</v>
      </c>
      <c r="H47" s="115">
        <v>1198</v>
      </c>
      <c r="I47" s="120">
        <v>1194.1967999999999</v>
      </c>
      <c r="J47" s="118">
        <v>2.8523999999999998</v>
      </c>
      <c r="K47" s="118">
        <v>789</v>
      </c>
      <c r="L47" s="118">
        <v>192.67240000000001</v>
      </c>
      <c r="M47" s="118">
        <v>357.79649999999998</v>
      </c>
      <c r="N47" s="118">
        <v>0</v>
      </c>
      <c r="O47" s="118">
        <v>0</v>
      </c>
      <c r="P47" s="120">
        <v>10498.1759</v>
      </c>
      <c r="Q47" s="120"/>
      <c r="R47" s="118"/>
      <c r="S47" s="119"/>
    </row>
    <row r="48" spans="1:19" x14ac:dyDescent="0.25">
      <c r="A48" s="118" t="s">
        <v>53</v>
      </c>
      <c r="B48" s="118">
        <v>571.30340000000001</v>
      </c>
      <c r="C48" s="118"/>
      <c r="D48" s="118">
        <v>571.30340000000001</v>
      </c>
      <c r="E48" s="118">
        <v>346</v>
      </c>
      <c r="F48" s="118">
        <v>168.24889999999999</v>
      </c>
      <c r="G48" s="118">
        <v>44.437800000000003</v>
      </c>
      <c r="H48" s="118">
        <v>98</v>
      </c>
      <c r="I48" s="118">
        <v>73.298199999999994</v>
      </c>
      <c r="J48" s="118">
        <v>18.526299999999999</v>
      </c>
      <c r="K48" s="118"/>
      <c r="L48" s="118">
        <v>11.826000000000001</v>
      </c>
      <c r="M48" s="118"/>
      <c r="N48" s="118">
        <v>0</v>
      </c>
      <c r="O48" s="118">
        <v>0</v>
      </c>
      <c r="P48" s="118">
        <v>634.26750000000004</v>
      </c>
      <c r="R48" s="118"/>
      <c r="S48" s="119"/>
    </row>
    <row r="49" spans="1:19" x14ac:dyDescent="0.25">
      <c r="A49" s="118" t="s">
        <v>54</v>
      </c>
      <c r="B49" s="120">
        <v>4339.4881999999998</v>
      </c>
      <c r="C49" s="118">
        <v>97.215999999999994</v>
      </c>
      <c r="D49" s="120">
        <v>4436.7042000000001</v>
      </c>
      <c r="E49" s="120">
        <v>3063.19</v>
      </c>
      <c r="F49" s="120">
        <v>1306.6094000000001</v>
      </c>
      <c r="G49" s="118">
        <v>439.14519999999999</v>
      </c>
      <c r="H49" s="118">
        <v>805</v>
      </c>
      <c r="I49" s="118">
        <v>569.22910000000002</v>
      </c>
      <c r="J49" s="118">
        <v>176.82810000000001</v>
      </c>
      <c r="K49" s="118">
        <v>1</v>
      </c>
      <c r="L49" s="118">
        <v>91.839799999999997</v>
      </c>
      <c r="M49" s="118"/>
      <c r="N49" s="118">
        <v>57.1922</v>
      </c>
      <c r="O49" s="118">
        <v>0</v>
      </c>
      <c r="P49" s="120">
        <v>5109.8697000000002</v>
      </c>
      <c r="R49" s="118"/>
      <c r="S49" s="119"/>
    </row>
    <row r="50" spans="1:19" x14ac:dyDescent="0.25">
      <c r="A50" s="118" t="s">
        <v>55</v>
      </c>
      <c r="B50" s="118">
        <v>774.7627</v>
      </c>
      <c r="C50" s="118">
        <v>4.3941999999999997</v>
      </c>
      <c r="D50" s="118">
        <v>779.15689999999995</v>
      </c>
      <c r="E50" s="118">
        <v>513.94000000000005</v>
      </c>
      <c r="F50" s="118">
        <v>229.46170000000001</v>
      </c>
      <c r="G50" s="118">
        <v>71.119600000000005</v>
      </c>
      <c r="H50" s="118">
        <v>139</v>
      </c>
      <c r="I50" s="118">
        <v>99.965800000000002</v>
      </c>
      <c r="J50" s="118">
        <v>29.275600000000001</v>
      </c>
      <c r="K50" s="118"/>
      <c r="L50" s="118">
        <v>16.128499999999999</v>
      </c>
      <c r="M50" s="118"/>
      <c r="N50" s="118">
        <v>0</v>
      </c>
      <c r="O50" s="118">
        <v>0</v>
      </c>
      <c r="P50" s="118">
        <v>879.5521</v>
      </c>
      <c r="Q50" s="120"/>
      <c r="R50" s="118"/>
      <c r="S50" s="119"/>
    </row>
    <row r="51" spans="1:19" x14ac:dyDescent="0.25">
      <c r="A51" s="118" t="s">
        <v>56</v>
      </c>
      <c r="B51" s="118">
        <v>52.365600000000001</v>
      </c>
      <c r="C51" s="118"/>
      <c r="D51" s="118">
        <v>52.365600000000001</v>
      </c>
      <c r="E51" s="118">
        <v>40</v>
      </c>
      <c r="F51" s="118">
        <v>15.4217</v>
      </c>
      <c r="G51" s="118">
        <v>6.1445999999999996</v>
      </c>
      <c r="H51" s="118">
        <v>12</v>
      </c>
      <c r="I51" s="118">
        <v>6.7184999999999997</v>
      </c>
      <c r="J51" s="118">
        <v>3.9611000000000001</v>
      </c>
      <c r="K51" s="118"/>
      <c r="L51" s="118">
        <v>1.0840000000000001</v>
      </c>
      <c r="M51" s="118"/>
      <c r="N51" s="118">
        <v>0</v>
      </c>
      <c r="O51" s="118">
        <v>0</v>
      </c>
      <c r="P51" s="118">
        <v>62.471299999999999</v>
      </c>
      <c r="R51" s="118"/>
      <c r="S51" s="119"/>
    </row>
    <row r="52" spans="1:19" x14ac:dyDescent="0.25">
      <c r="A52" s="118" t="s">
        <v>57</v>
      </c>
      <c r="B52" s="118">
        <v>531.43089999999995</v>
      </c>
      <c r="C52" s="118">
        <v>26.880700000000001</v>
      </c>
      <c r="D52" s="118">
        <v>558.3116</v>
      </c>
      <c r="E52" s="118">
        <v>263.13</v>
      </c>
      <c r="F52" s="118">
        <v>164.4228</v>
      </c>
      <c r="G52" s="118">
        <v>24.6768</v>
      </c>
      <c r="H52" s="118">
        <v>98</v>
      </c>
      <c r="I52" s="118">
        <v>71.631399999999999</v>
      </c>
      <c r="J52" s="118">
        <v>19.776499999999999</v>
      </c>
      <c r="K52" s="118"/>
      <c r="L52" s="118">
        <v>11.5571</v>
      </c>
      <c r="M52" s="118"/>
      <c r="N52" s="118">
        <v>7.0397999999999996</v>
      </c>
      <c r="O52" s="118">
        <v>0</v>
      </c>
      <c r="P52" s="118">
        <v>609.80470000000003</v>
      </c>
      <c r="R52" s="118"/>
      <c r="S52" s="119"/>
    </row>
    <row r="53" spans="1:19" x14ac:dyDescent="0.25">
      <c r="A53" s="118" t="s">
        <v>500</v>
      </c>
      <c r="B53" s="118">
        <v>32.549199999999999</v>
      </c>
      <c r="C53" s="118"/>
      <c r="D53" s="118">
        <v>16.029299999999999</v>
      </c>
      <c r="E53" s="118">
        <v>14</v>
      </c>
      <c r="F53" s="118">
        <v>9.5856999999999992</v>
      </c>
      <c r="G53" s="118">
        <v>1.1035999999999999</v>
      </c>
      <c r="H53" s="118">
        <v>7</v>
      </c>
      <c r="I53" s="118">
        <v>2.0566</v>
      </c>
      <c r="J53" s="118">
        <v>3.7075999999999998</v>
      </c>
      <c r="K53" s="118"/>
      <c r="L53" s="118">
        <v>0.33179999999999998</v>
      </c>
      <c r="M53" s="118"/>
      <c r="N53" s="118">
        <v>0</v>
      </c>
      <c r="O53" s="118">
        <v>0</v>
      </c>
      <c r="P53" s="118">
        <v>37.360399999999998</v>
      </c>
      <c r="R53" s="118"/>
      <c r="S53" s="119"/>
    </row>
    <row r="54" spans="1:19" x14ac:dyDescent="0.25">
      <c r="A54" s="118" t="s">
        <v>501</v>
      </c>
      <c r="B54" s="118">
        <v>51.815100000000001</v>
      </c>
      <c r="C54" s="118"/>
      <c r="D54" s="118">
        <v>36.142099999999999</v>
      </c>
      <c r="E54" s="118">
        <v>25</v>
      </c>
      <c r="F54" s="118">
        <v>15.259499999999999</v>
      </c>
      <c r="G54" s="118">
        <v>2.4350999999999998</v>
      </c>
      <c r="H54" s="118">
        <v>8</v>
      </c>
      <c r="I54" s="118">
        <v>4.6369999999999996</v>
      </c>
      <c r="J54" s="118">
        <v>2.5222000000000002</v>
      </c>
      <c r="K54" s="118"/>
      <c r="L54" s="118">
        <v>0.74809999999999999</v>
      </c>
      <c r="M54" s="118"/>
      <c r="N54" s="118">
        <v>0</v>
      </c>
      <c r="O54" s="118">
        <v>0</v>
      </c>
      <c r="P54" s="118">
        <v>56.772399999999998</v>
      </c>
      <c r="R54" s="118"/>
      <c r="S54" s="119"/>
    </row>
    <row r="55" spans="1:19" x14ac:dyDescent="0.25">
      <c r="A55" s="118" t="s">
        <v>58</v>
      </c>
      <c r="B55" s="118">
        <v>313.60559999999998</v>
      </c>
      <c r="C55" s="118">
        <v>1.0154000000000001</v>
      </c>
      <c r="D55" s="118">
        <v>314.62099999999998</v>
      </c>
      <c r="E55" s="118">
        <v>161</v>
      </c>
      <c r="F55" s="118">
        <v>92.655900000000003</v>
      </c>
      <c r="G55" s="118">
        <v>17.085999999999999</v>
      </c>
      <c r="H55" s="118">
        <v>74</v>
      </c>
      <c r="I55" s="118">
        <v>40.365900000000003</v>
      </c>
      <c r="J55" s="118">
        <v>25.2256</v>
      </c>
      <c r="K55" s="118"/>
      <c r="L55" s="118">
        <v>6.5126999999999997</v>
      </c>
      <c r="M55" s="118"/>
      <c r="N55" s="118">
        <v>2.3620000000000001</v>
      </c>
      <c r="O55" s="118">
        <v>0</v>
      </c>
      <c r="P55" s="118">
        <v>359.2946</v>
      </c>
      <c r="Q55" s="120"/>
      <c r="R55" s="118"/>
      <c r="S55" s="119"/>
    </row>
    <row r="56" spans="1:19" x14ac:dyDescent="0.25">
      <c r="A56" s="118" t="s">
        <v>502</v>
      </c>
      <c r="B56" s="118">
        <v>43.587400000000002</v>
      </c>
      <c r="C56" s="118"/>
      <c r="D56" s="118">
        <v>31.767900000000001</v>
      </c>
      <c r="E56" s="118">
        <v>10</v>
      </c>
      <c r="F56" s="118">
        <v>12.836499999999999</v>
      </c>
      <c r="G56" s="118"/>
      <c r="H56" s="118">
        <v>8</v>
      </c>
      <c r="I56" s="118">
        <v>4.0758000000000001</v>
      </c>
      <c r="J56" s="118">
        <v>2.9430999999999998</v>
      </c>
      <c r="K56" s="118"/>
      <c r="L56" s="118">
        <v>0.65759999999999996</v>
      </c>
      <c r="M56" s="118"/>
      <c r="N56" s="118">
        <v>0</v>
      </c>
      <c r="O56" s="118">
        <v>0</v>
      </c>
      <c r="P56" s="118">
        <v>46.530500000000004</v>
      </c>
      <c r="R56" s="118"/>
      <c r="S56" s="119"/>
    </row>
    <row r="57" spans="1:19" x14ac:dyDescent="0.25">
      <c r="A57" s="118" t="s">
        <v>59</v>
      </c>
      <c r="B57" s="118">
        <v>265.61130000000003</v>
      </c>
      <c r="C57" s="118"/>
      <c r="D57" s="118">
        <v>265.61130000000003</v>
      </c>
      <c r="E57" s="118">
        <v>135</v>
      </c>
      <c r="F57" s="118">
        <v>78.222499999999997</v>
      </c>
      <c r="G57" s="118">
        <v>14.1944</v>
      </c>
      <c r="H57" s="118">
        <v>43</v>
      </c>
      <c r="I57" s="118">
        <v>34.0779</v>
      </c>
      <c r="J57" s="118">
        <v>6.6916000000000002</v>
      </c>
      <c r="K57" s="118"/>
      <c r="L57" s="118">
        <v>5.4981999999999998</v>
      </c>
      <c r="M57" s="118"/>
      <c r="N57" s="118">
        <v>0</v>
      </c>
      <c r="O57" s="118">
        <v>0</v>
      </c>
      <c r="P57" s="118">
        <v>286.4973</v>
      </c>
      <c r="R57" s="118"/>
      <c r="S57" s="119"/>
    </row>
    <row r="58" spans="1:19" x14ac:dyDescent="0.25">
      <c r="A58" s="118" t="s">
        <v>503</v>
      </c>
      <c r="B58" s="118">
        <v>33.064999999999998</v>
      </c>
      <c r="C58" s="118"/>
      <c r="D58" s="118">
        <v>23.068100000000001</v>
      </c>
      <c r="E58" s="118">
        <v>24.84</v>
      </c>
      <c r="F58" s="118">
        <v>9.7376000000000005</v>
      </c>
      <c r="G58" s="118">
        <v>3.7755999999999998</v>
      </c>
      <c r="H58" s="118">
        <v>2</v>
      </c>
      <c r="I58" s="118">
        <v>2.9596</v>
      </c>
      <c r="J58" s="118"/>
      <c r="K58" s="118"/>
      <c r="L58" s="118">
        <v>0.47749999999999998</v>
      </c>
      <c r="M58" s="118"/>
      <c r="N58" s="118">
        <v>0</v>
      </c>
      <c r="O58" s="118">
        <v>0</v>
      </c>
      <c r="P58" s="118">
        <v>36.840600000000002</v>
      </c>
      <c r="R58" s="118"/>
      <c r="S58" s="119"/>
    </row>
    <row r="59" spans="1:19" x14ac:dyDescent="0.25">
      <c r="A59" s="118" t="s">
        <v>60</v>
      </c>
      <c r="B59" s="118">
        <v>946.61710000000005</v>
      </c>
      <c r="C59" s="118">
        <v>1.2669999999999999</v>
      </c>
      <c r="D59" s="118">
        <v>947.88409999999999</v>
      </c>
      <c r="E59" s="118">
        <v>426.44</v>
      </c>
      <c r="F59" s="118">
        <v>279.15190000000001</v>
      </c>
      <c r="G59" s="118">
        <v>36.822000000000003</v>
      </c>
      <c r="H59" s="118">
        <v>146</v>
      </c>
      <c r="I59" s="118">
        <v>121.6135</v>
      </c>
      <c r="J59" s="118">
        <v>18.289899999999999</v>
      </c>
      <c r="K59" s="118">
        <v>2</v>
      </c>
      <c r="L59" s="118">
        <v>19.621200000000002</v>
      </c>
      <c r="M59" s="118"/>
      <c r="N59" s="118">
        <v>0</v>
      </c>
      <c r="O59" s="118">
        <v>0</v>
      </c>
      <c r="P59" s="120">
        <v>1002.996</v>
      </c>
      <c r="R59" s="118"/>
      <c r="S59" s="119"/>
    </row>
    <row r="60" spans="1:19" x14ac:dyDescent="0.25">
      <c r="A60" s="118" t="s">
        <v>61</v>
      </c>
      <c r="B60" s="118">
        <v>630.96450000000004</v>
      </c>
      <c r="C60" s="118">
        <v>7.7569999999999997</v>
      </c>
      <c r="D60" s="118">
        <v>638.72149999999999</v>
      </c>
      <c r="E60" s="118">
        <v>222.88</v>
      </c>
      <c r="F60" s="118">
        <v>188.1035</v>
      </c>
      <c r="G60" s="118">
        <v>8.6941000000000006</v>
      </c>
      <c r="H60" s="118">
        <v>71</v>
      </c>
      <c r="I60" s="118">
        <v>81.947999999999993</v>
      </c>
      <c r="J60" s="118"/>
      <c r="K60" s="118"/>
      <c r="L60" s="118">
        <v>13.221500000000001</v>
      </c>
      <c r="M60" s="118"/>
      <c r="N60" s="118">
        <v>0</v>
      </c>
      <c r="O60" s="118">
        <v>0</v>
      </c>
      <c r="P60" s="118">
        <v>647.41560000000004</v>
      </c>
      <c r="R60" s="118"/>
      <c r="S60" s="119"/>
    </row>
    <row r="61" spans="1:19" x14ac:dyDescent="0.25">
      <c r="A61" s="118" t="s">
        <v>62</v>
      </c>
      <c r="B61" s="120">
        <v>1930.2623000000001</v>
      </c>
      <c r="C61" s="118">
        <v>23.0947</v>
      </c>
      <c r="D61" s="120">
        <v>1953.357</v>
      </c>
      <c r="E61" s="118">
        <v>778.02</v>
      </c>
      <c r="F61" s="118">
        <v>575.2636</v>
      </c>
      <c r="G61" s="118">
        <v>50.689100000000003</v>
      </c>
      <c r="H61" s="118">
        <v>307</v>
      </c>
      <c r="I61" s="118">
        <v>250.6157</v>
      </c>
      <c r="J61" s="118">
        <v>42.288200000000003</v>
      </c>
      <c r="K61" s="118">
        <v>10</v>
      </c>
      <c r="L61" s="118">
        <v>40.4345</v>
      </c>
      <c r="M61" s="118"/>
      <c r="N61" s="118">
        <v>30.1431</v>
      </c>
      <c r="O61" s="118">
        <v>0</v>
      </c>
      <c r="P61" s="120">
        <v>2076.4774000000002</v>
      </c>
      <c r="R61" s="118"/>
      <c r="S61" s="119"/>
    </row>
    <row r="62" spans="1:19" x14ac:dyDescent="0.25">
      <c r="A62" s="118" t="s">
        <v>63</v>
      </c>
      <c r="B62" s="118">
        <v>736.37249999999995</v>
      </c>
      <c r="C62" s="118"/>
      <c r="D62" s="118">
        <v>736.37249999999995</v>
      </c>
      <c r="E62" s="118">
        <v>195.96</v>
      </c>
      <c r="F62" s="118">
        <v>216.86170000000001</v>
      </c>
      <c r="G62" s="118"/>
      <c r="H62" s="118">
        <v>79</v>
      </c>
      <c r="I62" s="118">
        <v>94.476600000000005</v>
      </c>
      <c r="J62" s="118"/>
      <c r="K62" s="118"/>
      <c r="L62" s="118">
        <v>15.242900000000001</v>
      </c>
      <c r="M62" s="118"/>
      <c r="N62" s="118">
        <v>0</v>
      </c>
      <c r="O62" s="118">
        <v>0</v>
      </c>
      <c r="P62" s="118">
        <v>736.37249999999995</v>
      </c>
      <c r="R62" s="118"/>
      <c r="S62" s="119"/>
    </row>
    <row r="63" spans="1:19" x14ac:dyDescent="0.25">
      <c r="A63" s="118" t="s">
        <v>64</v>
      </c>
      <c r="B63" s="118">
        <v>349.14679999999998</v>
      </c>
      <c r="C63" s="118">
        <v>18.645099999999999</v>
      </c>
      <c r="D63" s="118">
        <v>367.7919</v>
      </c>
      <c r="E63" s="118">
        <v>243</v>
      </c>
      <c r="F63" s="118">
        <v>108.3147</v>
      </c>
      <c r="G63" s="118">
        <v>33.671300000000002</v>
      </c>
      <c r="H63" s="118">
        <v>58</v>
      </c>
      <c r="I63" s="118">
        <v>47.1877</v>
      </c>
      <c r="J63" s="118">
        <v>8.1091999999999995</v>
      </c>
      <c r="K63" s="118"/>
      <c r="L63" s="118">
        <v>7.6132999999999997</v>
      </c>
      <c r="M63" s="118"/>
      <c r="N63" s="118">
        <v>0</v>
      </c>
      <c r="O63" s="118">
        <v>0</v>
      </c>
      <c r="P63" s="118">
        <v>409.57240000000002</v>
      </c>
      <c r="R63" s="118"/>
      <c r="S63" s="119"/>
    </row>
    <row r="64" spans="1:19" x14ac:dyDescent="0.25">
      <c r="A64" s="118" t="s">
        <v>65</v>
      </c>
      <c r="B64" s="120">
        <v>3382.1437000000001</v>
      </c>
      <c r="C64" s="118">
        <v>14.347899999999999</v>
      </c>
      <c r="D64" s="120">
        <v>3396.4915999999998</v>
      </c>
      <c r="E64" s="120">
        <v>1569.88</v>
      </c>
      <c r="F64" s="120">
        <v>1000.2668</v>
      </c>
      <c r="G64" s="118">
        <v>142.4033</v>
      </c>
      <c r="H64" s="118">
        <v>512</v>
      </c>
      <c r="I64" s="118">
        <v>435.76990000000001</v>
      </c>
      <c r="J64" s="118">
        <v>57.172600000000003</v>
      </c>
      <c r="K64" s="118">
        <v>74</v>
      </c>
      <c r="L64" s="118">
        <v>70.307400000000001</v>
      </c>
      <c r="M64" s="118">
        <v>2.2155999999999998</v>
      </c>
      <c r="N64" s="118">
        <v>0</v>
      </c>
      <c r="O64" s="118">
        <v>0</v>
      </c>
      <c r="P64" s="120">
        <v>3598.2831000000001</v>
      </c>
      <c r="R64" s="118"/>
      <c r="S64" s="119"/>
    </row>
    <row r="65" spans="1:19" x14ac:dyDescent="0.25">
      <c r="A65" s="118" t="s">
        <v>66</v>
      </c>
      <c r="B65" s="118">
        <v>166.90090000000001</v>
      </c>
      <c r="C65" s="118"/>
      <c r="D65" s="118">
        <v>166.90090000000001</v>
      </c>
      <c r="E65" s="118">
        <v>127.5</v>
      </c>
      <c r="F65" s="118">
        <v>49.152299999999997</v>
      </c>
      <c r="G65" s="118">
        <v>19.5869</v>
      </c>
      <c r="H65" s="118">
        <v>21</v>
      </c>
      <c r="I65" s="118">
        <v>21.413399999999999</v>
      </c>
      <c r="J65" s="118"/>
      <c r="K65" s="118"/>
      <c r="L65" s="118">
        <v>3.4548000000000001</v>
      </c>
      <c r="M65" s="118"/>
      <c r="N65" s="118">
        <v>0</v>
      </c>
      <c r="O65" s="118">
        <v>0</v>
      </c>
      <c r="P65" s="118">
        <v>186.48779999999999</v>
      </c>
      <c r="Q65" s="120"/>
      <c r="R65" s="118"/>
      <c r="S65" s="119"/>
    </row>
    <row r="66" spans="1:19" x14ac:dyDescent="0.25">
      <c r="A66" s="118" t="s">
        <v>67</v>
      </c>
      <c r="B66" s="118">
        <v>293.32380000000001</v>
      </c>
      <c r="C66" s="118"/>
      <c r="D66" s="118">
        <v>293.32380000000001</v>
      </c>
      <c r="E66" s="118">
        <v>244.38</v>
      </c>
      <c r="F66" s="118">
        <v>86.383899999999997</v>
      </c>
      <c r="G66" s="118">
        <v>39.499000000000002</v>
      </c>
      <c r="H66" s="118">
        <v>40</v>
      </c>
      <c r="I66" s="118">
        <v>37.633400000000002</v>
      </c>
      <c r="J66" s="118">
        <v>1.7748999999999999</v>
      </c>
      <c r="K66" s="118">
        <v>3</v>
      </c>
      <c r="L66" s="118">
        <v>6.0717999999999996</v>
      </c>
      <c r="M66" s="118"/>
      <c r="N66" s="118">
        <v>0.89059999999999995</v>
      </c>
      <c r="O66" s="118">
        <v>0</v>
      </c>
      <c r="P66" s="118">
        <v>335.48829999999998</v>
      </c>
      <c r="R66" s="118"/>
      <c r="S66" s="119"/>
    </row>
    <row r="67" spans="1:19" x14ac:dyDescent="0.25">
      <c r="A67" s="118" t="s">
        <v>68</v>
      </c>
      <c r="B67" s="120">
        <v>4694.3243000000002</v>
      </c>
      <c r="C67" s="118">
        <v>100.0213</v>
      </c>
      <c r="D67" s="120">
        <v>4794.3455999999996</v>
      </c>
      <c r="E67" s="120">
        <v>1489.57</v>
      </c>
      <c r="F67" s="120">
        <v>1411.9348</v>
      </c>
      <c r="G67" s="118">
        <v>19.408799999999999</v>
      </c>
      <c r="H67" s="118">
        <v>633</v>
      </c>
      <c r="I67" s="118">
        <v>615.11450000000002</v>
      </c>
      <c r="J67" s="118">
        <v>13.414099999999999</v>
      </c>
      <c r="K67" s="118">
        <v>35</v>
      </c>
      <c r="L67" s="118">
        <v>99.242999999999995</v>
      </c>
      <c r="M67" s="118"/>
      <c r="N67" s="118">
        <v>0</v>
      </c>
      <c r="O67" s="118">
        <v>0</v>
      </c>
      <c r="P67" s="120">
        <v>4827.1684999999998</v>
      </c>
      <c r="R67" s="118"/>
      <c r="S67" s="119"/>
    </row>
    <row r="68" spans="1:19" x14ac:dyDescent="0.25">
      <c r="A68" s="118" t="s">
        <v>69</v>
      </c>
      <c r="B68" s="118">
        <v>208.14779999999999</v>
      </c>
      <c r="C68" s="118"/>
      <c r="D68" s="118">
        <v>208.14779999999999</v>
      </c>
      <c r="E68" s="118">
        <v>117</v>
      </c>
      <c r="F68" s="118">
        <v>61.299500000000002</v>
      </c>
      <c r="G68" s="118">
        <v>13.9251</v>
      </c>
      <c r="H68" s="118">
        <v>18</v>
      </c>
      <c r="I68" s="118">
        <v>26.705400000000001</v>
      </c>
      <c r="J68" s="118"/>
      <c r="K68" s="118"/>
      <c r="L68" s="118">
        <v>4.3087</v>
      </c>
      <c r="M68" s="118"/>
      <c r="N68" s="118">
        <v>0</v>
      </c>
      <c r="O68" s="118">
        <v>0</v>
      </c>
      <c r="P68" s="118">
        <v>222.0729</v>
      </c>
      <c r="Q68" s="120"/>
      <c r="R68" s="118"/>
      <c r="S68" s="119"/>
    </row>
    <row r="69" spans="1:19" x14ac:dyDescent="0.25">
      <c r="A69" s="118" t="s">
        <v>70</v>
      </c>
      <c r="B69" s="118">
        <v>296.05919999999998</v>
      </c>
      <c r="C69" s="118"/>
      <c r="D69" s="118">
        <v>296.05919999999998</v>
      </c>
      <c r="E69" s="118">
        <v>114</v>
      </c>
      <c r="F69" s="118">
        <v>87.189400000000006</v>
      </c>
      <c r="G69" s="118">
        <v>6.7026000000000003</v>
      </c>
      <c r="H69" s="118">
        <v>23</v>
      </c>
      <c r="I69" s="118">
        <v>37.984400000000001</v>
      </c>
      <c r="J69" s="118"/>
      <c r="K69" s="118"/>
      <c r="L69" s="118">
        <v>6.1284000000000001</v>
      </c>
      <c r="M69" s="118"/>
      <c r="N69" s="118">
        <v>0</v>
      </c>
      <c r="O69" s="118">
        <v>0</v>
      </c>
      <c r="P69" s="118">
        <v>302.76179999999999</v>
      </c>
      <c r="Q69" s="120"/>
      <c r="R69" s="118"/>
      <c r="S69" s="119"/>
    </row>
    <row r="70" spans="1:19" x14ac:dyDescent="0.25">
      <c r="A70" s="118" t="s">
        <v>71</v>
      </c>
      <c r="B70" s="120">
        <v>3574.2125000000001</v>
      </c>
      <c r="C70" s="118">
        <v>32.908200000000001</v>
      </c>
      <c r="D70" s="120">
        <v>3607.1206999999999</v>
      </c>
      <c r="E70" s="120">
        <v>2419.88</v>
      </c>
      <c r="F70" s="120">
        <v>1062.297</v>
      </c>
      <c r="G70" s="118">
        <v>339.39569999999998</v>
      </c>
      <c r="H70" s="118">
        <v>626</v>
      </c>
      <c r="I70" s="118">
        <v>462.79360000000003</v>
      </c>
      <c r="J70" s="118">
        <v>122.40479999999999</v>
      </c>
      <c r="K70" s="118">
        <v>155</v>
      </c>
      <c r="L70" s="118">
        <v>74.667400000000001</v>
      </c>
      <c r="M70" s="118">
        <v>48.199599999999997</v>
      </c>
      <c r="N70" s="118">
        <v>0</v>
      </c>
      <c r="O70" s="118">
        <v>0</v>
      </c>
      <c r="P70" s="120">
        <v>4117.1207999999997</v>
      </c>
      <c r="R70" s="118"/>
      <c r="S70" s="119"/>
    </row>
    <row r="71" spans="1:19" x14ac:dyDescent="0.25">
      <c r="A71" s="118" t="s">
        <v>504</v>
      </c>
      <c r="B71" s="118">
        <v>303.52910000000003</v>
      </c>
      <c r="C71" s="118"/>
      <c r="D71" s="118">
        <v>217.68440000000001</v>
      </c>
      <c r="E71" s="118">
        <v>145.08000000000001</v>
      </c>
      <c r="F71" s="118">
        <v>89.389300000000006</v>
      </c>
      <c r="G71" s="118">
        <v>13.922700000000001</v>
      </c>
      <c r="H71" s="118">
        <v>28</v>
      </c>
      <c r="I71" s="118">
        <v>27.928899999999999</v>
      </c>
      <c r="J71" s="118">
        <v>5.33E-2</v>
      </c>
      <c r="K71" s="118"/>
      <c r="L71" s="118">
        <v>4.5061</v>
      </c>
      <c r="M71" s="118"/>
      <c r="N71" s="118">
        <v>0</v>
      </c>
      <c r="O71" s="118">
        <v>0</v>
      </c>
      <c r="P71" s="118">
        <v>317.50510000000003</v>
      </c>
      <c r="R71" s="118"/>
      <c r="S71" s="119"/>
    </row>
    <row r="72" spans="1:19" x14ac:dyDescent="0.25">
      <c r="A72" s="118" t="s">
        <v>72</v>
      </c>
      <c r="B72" s="118">
        <v>117.7681</v>
      </c>
      <c r="C72" s="118"/>
      <c r="D72" s="118">
        <v>117.7681</v>
      </c>
      <c r="E72" s="118">
        <v>62.4</v>
      </c>
      <c r="F72" s="118">
        <v>34.682699999999997</v>
      </c>
      <c r="G72" s="118">
        <v>6.9292999999999996</v>
      </c>
      <c r="H72" s="118">
        <v>25</v>
      </c>
      <c r="I72" s="118">
        <v>15.1096</v>
      </c>
      <c r="J72" s="118">
        <v>7.4177999999999997</v>
      </c>
      <c r="K72" s="118"/>
      <c r="L72" s="118">
        <v>2.4378000000000002</v>
      </c>
      <c r="M72" s="118"/>
      <c r="N72" s="118">
        <v>0</v>
      </c>
      <c r="O72" s="118">
        <v>0</v>
      </c>
      <c r="P72" s="118">
        <v>132.11519999999999</v>
      </c>
      <c r="Q72" s="120"/>
      <c r="R72" s="118"/>
      <c r="S72" s="119"/>
    </row>
    <row r="73" spans="1:19" x14ac:dyDescent="0.25">
      <c r="A73" s="118" t="s">
        <v>73</v>
      </c>
      <c r="B73" s="118">
        <v>130.45310000000001</v>
      </c>
      <c r="C73" s="118"/>
      <c r="D73" s="118">
        <v>130.45310000000001</v>
      </c>
      <c r="E73" s="118">
        <v>56.46</v>
      </c>
      <c r="F73" s="118">
        <v>38.418399999999998</v>
      </c>
      <c r="G73" s="118">
        <v>4.5103999999999997</v>
      </c>
      <c r="H73" s="118">
        <v>23</v>
      </c>
      <c r="I73" s="118">
        <v>16.737100000000002</v>
      </c>
      <c r="J73" s="118">
        <v>4.6971999999999996</v>
      </c>
      <c r="K73" s="118"/>
      <c r="L73" s="118">
        <v>2.7004000000000001</v>
      </c>
      <c r="M73" s="118"/>
      <c r="N73" s="118">
        <v>0</v>
      </c>
      <c r="O73" s="118">
        <v>0</v>
      </c>
      <c r="P73" s="118">
        <v>139.66069999999999</v>
      </c>
      <c r="R73" s="118"/>
      <c r="S73" s="119"/>
    </row>
    <row r="74" spans="1:19" x14ac:dyDescent="0.25">
      <c r="A74" s="118" t="s">
        <v>74</v>
      </c>
      <c r="B74" s="118">
        <v>41.930399999999999</v>
      </c>
      <c r="C74" s="118">
        <v>1.6724000000000001</v>
      </c>
      <c r="D74" s="118">
        <v>43.602800000000002</v>
      </c>
      <c r="E74" s="118">
        <v>35.01</v>
      </c>
      <c r="F74" s="118">
        <v>12.840999999999999</v>
      </c>
      <c r="G74" s="118">
        <v>5.5422000000000002</v>
      </c>
      <c r="H74" s="118">
        <v>8</v>
      </c>
      <c r="I74" s="118">
        <v>5.5941999999999998</v>
      </c>
      <c r="J74" s="118">
        <v>1.8043</v>
      </c>
      <c r="K74" s="118"/>
      <c r="L74" s="118">
        <v>0.90259999999999996</v>
      </c>
      <c r="M74" s="118"/>
      <c r="N74" s="118">
        <v>0</v>
      </c>
      <c r="O74" s="118">
        <v>0</v>
      </c>
      <c r="P74" s="118">
        <v>50.949300000000001</v>
      </c>
      <c r="R74" s="118"/>
      <c r="S74" s="119"/>
    </row>
    <row r="75" spans="1:19" x14ac:dyDescent="0.25">
      <c r="A75" s="118" t="s">
        <v>75</v>
      </c>
      <c r="B75" s="118">
        <v>763.78240000000005</v>
      </c>
      <c r="C75" s="118">
        <v>5.6012000000000004</v>
      </c>
      <c r="D75" s="118">
        <v>769.3836</v>
      </c>
      <c r="E75" s="118">
        <v>288</v>
      </c>
      <c r="F75" s="118">
        <v>226.58349999999999</v>
      </c>
      <c r="G75" s="118">
        <v>15.354100000000001</v>
      </c>
      <c r="H75" s="118">
        <v>107</v>
      </c>
      <c r="I75" s="118">
        <v>98.7119</v>
      </c>
      <c r="J75" s="118">
        <v>6.2161</v>
      </c>
      <c r="K75" s="118">
        <v>1</v>
      </c>
      <c r="L75" s="118">
        <v>15.9262</v>
      </c>
      <c r="M75" s="118"/>
      <c r="N75" s="118">
        <v>0</v>
      </c>
      <c r="O75" s="118">
        <v>0</v>
      </c>
      <c r="P75" s="118">
        <v>790.9538</v>
      </c>
      <c r="Q75" s="120"/>
      <c r="R75" s="118"/>
      <c r="S75" s="119"/>
    </row>
    <row r="76" spans="1:19" x14ac:dyDescent="0.25">
      <c r="A76" s="118" t="s">
        <v>76</v>
      </c>
      <c r="B76" s="118">
        <v>139.3039</v>
      </c>
      <c r="C76" s="118"/>
      <c r="D76" s="118">
        <v>139.3039</v>
      </c>
      <c r="E76" s="118">
        <v>60</v>
      </c>
      <c r="F76" s="118">
        <v>41.024999999999999</v>
      </c>
      <c r="G76" s="118">
        <v>4.7438000000000002</v>
      </c>
      <c r="H76" s="118">
        <v>26</v>
      </c>
      <c r="I76" s="118">
        <v>17.872699999999998</v>
      </c>
      <c r="J76" s="118">
        <v>6.0955000000000004</v>
      </c>
      <c r="K76" s="118"/>
      <c r="L76" s="118">
        <v>2.8835999999999999</v>
      </c>
      <c r="M76" s="118"/>
      <c r="N76" s="118">
        <v>0</v>
      </c>
      <c r="O76" s="118">
        <v>0</v>
      </c>
      <c r="P76" s="118">
        <v>150.14320000000001</v>
      </c>
      <c r="R76" s="118"/>
      <c r="S76" s="119"/>
    </row>
    <row r="77" spans="1:19" x14ac:dyDescent="0.25">
      <c r="A77" s="118" t="s">
        <v>77</v>
      </c>
      <c r="B77" s="118">
        <v>556.03880000000004</v>
      </c>
      <c r="C77" s="118">
        <v>6.4303999999999997</v>
      </c>
      <c r="D77" s="118">
        <v>562.4692</v>
      </c>
      <c r="E77" s="118">
        <v>385</v>
      </c>
      <c r="F77" s="118">
        <v>165.6472</v>
      </c>
      <c r="G77" s="118">
        <v>54.838200000000001</v>
      </c>
      <c r="H77" s="118">
        <v>97</v>
      </c>
      <c r="I77" s="118">
        <v>72.1648</v>
      </c>
      <c r="J77" s="118">
        <v>18.6264</v>
      </c>
      <c r="K77" s="118"/>
      <c r="L77" s="118">
        <v>11.6431</v>
      </c>
      <c r="M77" s="118"/>
      <c r="N77" s="118">
        <v>0</v>
      </c>
      <c r="O77" s="118">
        <v>0</v>
      </c>
      <c r="P77" s="118">
        <v>635.93380000000002</v>
      </c>
      <c r="R77" s="118"/>
      <c r="S77" s="119"/>
    </row>
    <row r="78" spans="1:19" x14ac:dyDescent="0.25">
      <c r="A78" s="118" t="s">
        <v>78</v>
      </c>
      <c r="B78" s="118">
        <v>444.1893</v>
      </c>
      <c r="C78" s="118"/>
      <c r="D78" s="118">
        <v>444.1893</v>
      </c>
      <c r="E78" s="118">
        <v>308.55</v>
      </c>
      <c r="F78" s="118">
        <v>130.81370000000001</v>
      </c>
      <c r="G78" s="118">
        <v>44.434100000000001</v>
      </c>
      <c r="H78" s="118">
        <v>80</v>
      </c>
      <c r="I78" s="118">
        <v>56.9895</v>
      </c>
      <c r="J78" s="118">
        <v>17.257899999999999</v>
      </c>
      <c r="K78" s="118"/>
      <c r="L78" s="118">
        <v>9.1946999999999992</v>
      </c>
      <c r="M78" s="118"/>
      <c r="N78" s="118">
        <v>10.0854</v>
      </c>
      <c r="O78" s="118">
        <v>0</v>
      </c>
      <c r="P78" s="118">
        <v>515.96669999999995</v>
      </c>
      <c r="R78" s="118"/>
      <c r="S78" s="119"/>
    </row>
    <row r="79" spans="1:19" x14ac:dyDescent="0.25">
      <c r="A79" s="118" t="s">
        <v>79</v>
      </c>
      <c r="B79" s="118">
        <v>464.31900000000002</v>
      </c>
      <c r="C79" s="118">
        <v>0.52280000000000004</v>
      </c>
      <c r="D79" s="118">
        <v>464.84179999999998</v>
      </c>
      <c r="E79" s="118">
        <v>121</v>
      </c>
      <c r="F79" s="118">
        <v>136.89590000000001</v>
      </c>
      <c r="G79" s="118"/>
      <c r="H79" s="118">
        <v>59</v>
      </c>
      <c r="I79" s="118">
        <v>59.639200000000002</v>
      </c>
      <c r="J79" s="118"/>
      <c r="K79" s="118">
        <v>2</v>
      </c>
      <c r="L79" s="118">
        <v>9.6221999999999994</v>
      </c>
      <c r="M79" s="118"/>
      <c r="N79" s="118">
        <v>0</v>
      </c>
      <c r="O79" s="118">
        <v>0</v>
      </c>
      <c r="P79" s="118">
        <v>464.84179999999998</v>
      </c>
      <c r="Q79" s="120"/>
      <c r="R79" s="118"/>
      <c r="S79" s="119"/>
    </row>
    <row r="80" spans="1:19" x14ac:dyDescent="0.25">
      <c r="A80" s="118" t="s">
        <v>505</v>
      </c>
      <c r="B80" s="118">
        <v>148.03630000000001</v>
      </c>
      <c r="C80" s="118">
        <v>0.59099999999999997</v>
      </c>
      <c r="D80" s="118">
        <v>113.7657</v>
      </c>
      <c r="E80" s="118">
        <v>41</v>
      </c>
      <c r="F80" s="118">
        <v>43.770699999999998</v>
      </c>
      <c r="G80" s="118"/>
      <c r="H80" s="118">
        <v>15</v>
      </c>
      <c r="I80" s="118">
        <v>14.5961</v>
      </c>
      <c r="J80" s="118">
        <v>0.3029</v>
      </c>
      <c r="K80" s="118"/>
      <c r="L80" s="118">
        <v>2.3549000000000002</v>
      </c>
      <c r="M80" s="118"/>
      <c r="N80" s="118">
        <v>0</v>
      </c>
      <c r="O80" s="118">
        <v>0</v>
      </c>
      <c r="P80" s="118">
        <v>148.93020000000001</v>
      </c>
      <c r="R80" s="118"/>
      <c r="S80" s="119"/>
    </row>
    <row r="81" spans="1:19" x14ac:dyDescent="0.25">
      <c r="A81" s="118" t="s">
        <v>80</v>
      </c>
      <c r="B81" s="120">
        <v>5699.3585000000003</v>
      </c>
      <c r="C81" s="118">
        <v>171.00749999999999</v>
      </c>
      <c r="D81" s="120">
        <v>5870.366</v>
      </c>
      <c r="E81" s="120">
        <v>1791.23</v>
      </c>
      <c r="F81" s="120">
        <v>1728.8227999999999</v>
      </c>
      <c r="G81" s="118">
        <v>15.601800000000001</v>
      </c>
      <c r="H81" s="118">
        <v>516</v>
      </c>
      <c r="I81" s="118">
        <v>753.16800000000001</v>
      </c>
      <c r="J81" s="118"/>
      <c r="K81" s="118">
        <v>59</v>
      </c>
      <c r="L81" s="118">
        <v>121.5166</v>
      </c>
      <c r="M81" s="118"/>
      <c r="N81" s="118">
        <v>24.7897</v>
      </c>
      <c r="O81" s="118">
        <v>0</v>
      </c>
      <c r="P81" s="120">
        <v>5910.7574999999997</v>
      </c>
      <c r="R81" s="118"/>
      <c r="S81" s="119"/>
    </row>
    <row r="82" spans="1:19" x14ac:dyDescent="0.25">
      <c r="A82" s="118" t="s">
        <v>81</v>
      </c>
      <c r="B82" s="118">
        <v>701.80169999999998</v>
      </c>
      <c r="C82" s="118">
        <v>13.973100000000001</v>
      </c>
      <c r="D82" s="118">
        <v>715.77480000000003</v>
      </c>
      <c r="E82" s="118">
        <v>320.52999999999997</v>
      </c>
      <c r="F82" s="118">
        <v>210.79570000000001</v>
      </c>
      <c r="G82" s="118">
        <v>27.433599999999998</v>
      </c>
      <c r="H82" s="118">
        <v>127</v>
      </c>
      <c r="I82" s="118">
        <v>91.8339</v>
      </c>
      <c r="J82" s="118">
        <v>26.374600000000001</v>
      </c>
      <c r="K82" s="118"/>
      <c r="L82" s="118">
        <v>14.8165</v>
      </c>
      <c r="M82" s="118"/>
      <c r="N82" s="118">
        <v>10.1515</v>
      </c>
      <c r="O82" s="118">
        <v>0</v>
      </c>
      <c r="P82" s="118">
        <v>779.73450000000003</v>
      </c>
      <c r="Q82" s="120"/>
      <c r="R82" s="118"/>
      <c r="S82" s="119"/>
    </row>
    <row r="83" spans="1:19" x14ac:dyDescent="0.25">
      <c r="A83" s="118" t="s">
        <v>506</v>
      </c>
      <c r="B83" s="118">
        <v>149.93289999999999</v>
      </c>
      <c r="C83" s="118"/>
      <c r="D83" s="118">
        <v>116.43300000000001</v>
      </c>
      <c r="E83" s="118">
        <v>46</v>
      </c>
      <c r="F83" s="118">
        <v>44.155200000000001</v>
      </c>
      <c r="G83" s="118">
        <v>0.4612</v>
      </c>
      <c r="H83" s="118">
        <v>20</v>
      </c>
      <c r="I83" s="118">
        <v>14.9384</v>
      </c>
      <c r="J83" s="118">
        <v>3.7961999999999998</v>
      </c>
      <c r="K83" s="118"/>
      <c r="L83" s="118">
        <v>2.4102000000000001</v>
      </c>
      <c r="M83" s="118"/>
      <c r="N83" s="118">
        <v>0</v>
      </c>
      <c r="O83" s="118">
        <v>0</v>
      </c>
      <c r="P83" s="118">
        <v>154.19030000000001</v>
      </c>
      <c r="Q83" s="120"/>
      <c r="R83" s="118"/>
      <c r="S83" s="119"/>
    </row>
    <row r="84" spans="1:19" x14ac:dyDescent="0.25">
      <c r="A84" s="118" t="s">
        <v>82</v>
      </c>
      <c r="B84" s="120">
        <v>1963.0397</v>
      </c>
      <c r="C84" s="118">
        <v>32.552599999999998</v>
      </c>
      <c r="D84" s="120">
        <v>1995.5923</v>
      </c>
      <c r="E84" s="118">
        <v>286.63</v>
      </c>
      <c r="F84" s="118">
        <v>587.70190000000002</v>
      </c>
      <c r="G84" s="118"/>
      <c r="H84" s="118">
        <v>206</v>
      </c>
      <c r="I84" s="118">
        <v>256.03449999999998</v>
      </c>
      <c r="J84" s="118"/>
      <c r="K84" s="118">
        <v>17</v>
      </c>
      <c r="L84" s="118">
        <v>41.308799999999998</v>
      </c>
      <c r="M84" s="118"/>
      <c r="N84" s="118">
        <v>0</v>
      </c>
      <c r="O84" s="118">
        <v>0</v>
      </c>
      <c r="P84" s="120">
        <v>1995.5923</v>
      </c>
      <c r="R84" s="118"/>
      <c r="S84" s="119"/>
    </row>
    <row r="85" spans="1:19" x14ac:dyDescent="0.25">
      <c r="A85" s="118" t="s">
        <v>83</v>
      </c>
      <c r="B85" s="120">
        <v>1828.3559</v>
      </c>
      <c r="C85" s="118">
        <v>5.7000999999999999</v>
      </c>
      <c r="D85" s="120">
        <v>1834.056</v>
      </c>
      <c r="E85" s="118">
        <v>678.7</v>
      </c>
      <c r="F85" s="118">
        <v>540.12950000000001</v>
      </c>
      <c r="G85" s="118">
        <v>34.642600000000002</v>
      </c>
      <c r="H85" s="118">
        <v>251</v>
      </c>
      <c r="I85" s="118">
        <v>235.30940000000001</v>
      </c>
      <c r="J85" s="118">
        <v>11.768000000000001</v>
      </c>
      <c r="K85" s="118">
        <v>21</v>
      </c>
      <c r="L85" s="118">
        <v>37.965000000000003</v>
      </c>
      <c r="M85" s="118"/>
      <c r="N85" s="118">
        <v>0</v>
      </c>
      <c r="O85" s="118">
        <v>0</v>
      </c>
      <c r="P85" s="120">
        <v>1880.4666</v>
      </c>
      <c r="Q85" s="120"/>
      <c r="R85" s="118"/>
      <c r="S85" s="119"/>
    </row>
    <row r="86" spans="1:19" x14ac:dyDescent="0.25">
      <c r="A86" s="118" t="s">
        <v>84</v>
      </c>
      <c r="B86" s="118">
        <v>256.32389999999998</v>
      </c>
      <c r="C86" s="118"/>
      <c r="D86" s="118">
        <v>256.32389999999998</v>
      </c>
      <c r="E86" s="118">
        <v>110</v>
      </c>
      <c r="F86" s="118">
        <v>75.487399999999994</v>
      </c>
      <c r="G86" s="118">
        <v>8.6281999999999996</v>
      </c>
      <c r="H86" s="118">
        <v>32</v>
      </c>
      <c r="I86" s="118">
        <v>32.886400000000002</v>
      </c>
      <c r="J86" s="118"/>
      <c r="K86" s="118"/>
      <c r="L86" s="118">
        <v>5.3059000000000003</v>
      </c>
      <c r="M86" s="118"/>
      <c r="N86" s="118">
        <v>0</v>
      </c>
      <c r="O86" s="118">
        <v>0</v>
      </c>
      <c r="P86" s="118">
        <v>264.95209999999997</v>
      </c>
      <c r="Q86" s="120"/>
      <c r="R86" s="118"/>
      <c r="S86" s="119"/>
    </row>
    <row r="87" spans="1:19" x14ac:dyDescent="0.25">
      <c r="A87" s="118" t="s">
        <v>85</v>
      </c>
      <c r="B87" s="118">
        <v>414.18349999999998</v>
      </c>
      <c r="C87" s="118">
        <v>0.85829999999999995</v>
      </c>
      <c r="D87" s="118">
        <v>415.04180000000002</v>
      </c>
      <c r="E87" s="118">
        <v>88.47</v>
      </c>
      <c r="F87" s="118">
        <v>122.2298</v>
      </c>
      <c r="G87" s="118"/>
      <c r="H87" s="118">
        <v>58</v>
      </c>
      <c r="I87" s="118">
        <v>53.249899999999997</v>
      </c>
      <c r="J87" s="118">
        <v>3.5626000000000002</v>
      </c>
      <c r="K87" s="118"/>
      <c r="L87" s="118">
        <v>8.5914000000000001</v>
      </c>
      <c r="M87" s="118"/>
      <c r="N87" s="118">
        <v>0</v>
      </c>
      <c r="O87" s="118">
        <v>0</v>
      </c>
      <c r="P87" s="118">
        <v>418.6044</v>
      </c>
      <c r="Q87" s="120"/>
      <c r="R87" s="118"/>
      <c r="S87" s="119"/>
    </row>
    <row r="88" spans="1:19" x14ac:dyDescent="0.25">
      <c r="A88" s="118" t="s">
        <v>86</v>
      </c>
      <c r="B88" s="120">
        <v>3898.9701</v>
      </c>
      <c r="C88" s="118">
        <v>153.7859</v>
      </c>
      <c r="D88" s="120">
        <v>4052.7559999999999</v>
      </c>
      <c r="E88" s="120">
        <v>1707.65</v>
      </c>
      <c r="F88" s="120">
        <v>1193.5365999999999</v>
      </c>
      <c r="G88" s="118">
        <v>123.63420000000001</v>
      </c>
      <c r="H88" s="118">
        <v>709</v>
      </c>
      <c r="I88" s="118">
        <v>519.96860000000004</v>
      </c>
      <c r="J88" s="118">
        <v>135.37710000000001</v>
      </c>
      <c r="K88" s="118">
        <v>248</v>
      </c>
      <c r="L88" s="118">
        <v>83.891999999999996</v>
      </c>
      <c r="M88" s="118">
        <v>97.639200000000002</v>
      </c>
      <c r="N88" s="118">
        <v>24.753499999999999</v>
      </c>
      <c r="O88" s="118">
        <v>0</v>
      </c>
      <c r="P88" s="120">
        <v>4434.16</v>
      </c>
      <c r="Q88" s="120"/>
      <c r="R88" s="118"/>
      <c r="S88" s="119"/>
    </row>
    <row r="89" spans="1:19" x14ac:dyDescent="0.25">
      <c r="A89" s="118" t="s">
        <v>87</v>
      </c>
      <c r="B89" s="118">
        <v>65.419700000000006</v>
      </c>
      <c r="C89" s="118">
        <v>1.0542</v>
      </c>
      <c r="D89" s="118">
        <v>66.4739</v>
      </c>
      <c r="E89" s="118"/>
      <c r="F89" s="118">
        <v>19.576599999999999</v>
      </c>
      <c r="G89" s="118"/>
      <c r="H89" s="118"/>
      <c r="I89" s="118">
        <v>8.5286000000000008</v>
      </c>
      <c r="J89" s="118"/>
      <c r="K89" s="118"/>
      <c r="L89" s="118">
        <v>1.3759999999999999</v>
      </c>
      <c r="M89" s="118"/>
      <c r="N89" s="118">
        <v>0</v>
      </c>
      <c r="O89" s="118">
        <v>0</v>
      </c>
      <c r="P89" s="118">
        <v>66.4739</v>
      </c>
      <c r="Q89" s="120"/>
      <c r="R89" s="118"/>
      <c r="S89" s="119"/>
    </row>
    <row r="90" spans="1:19" x14ac:dyDescent="0.25">
      <c r="A90" s="118" t="s">
        <v>88</v>
      </c>
      <c r="B90" s="118">
        <v>796.46090000000004</v>
      </c>
      <c r="C90" s="118">
        <v>1.9232</v>
      </c>
      <c r="D90" s="118">
        <v>798.38409999999999</v>
      </c>
      <c r="E90" s="118">
        <v>511</v>
      </c>
      <c r="F90" s="118">
        <v>235.1241</v>
      </c>
      <c r="G90" s="118">
        <v>68.968999999999994</v>
      </c>
      <c r="H90" s="118">
        <v>113</v>
      </c>
      <c r="I90" s="118">
        <v>102.4327</v>
      </c>
      <c r="J90" s="118">
        <v>7.9255000000000004</v>
      </c>
      <c r="K90" s="118"/>
      <c r="L90" s="118">
        <v>16.526599999999998</v>
      </c>
      <c r="M90" s="118"/>
      <c r="N90" s="118">
        <v>8.8656000000000006</v>
      </c>
      <c r="O90" s="118">
        <v>0</v>
      </c>
      <c r="P90" s="118">
        <v>884.14419999999996</v>
      </c>
      <c r="R90" s="118"/>
      <c r="S90" s="119"/>
    </row>
    <row r="91" spans="1:19" x14ac:dyDescent="0.25">
      <c r="A91" s="118" t="s">
        <v>89</v>
      </c>
      <c r="B91" s="120">
        <v>1051.5649000000001</v>
      </c>
      <c r="C91" s="118">
        <v>38.9514</v>
      </c>
      <c r="D91" s="120">
        <v>1090.5163</v>
      </c>
      <c r="E91" s="118">
        <v>587.98</v>
      </c>
      <c r="F91" s="118">
        <v>321.15710000000001</v>
      </c>
      <c r="G91" s="118">
        <v>66.705699999999993</v>
      </c>
      <c r="H91" s="118">
        <v>153</v>
      </c>
      <c r="I91" s="118">
        <v>139.91319999999999</v>
      </c>
      <c r="J91" s="118">
        <v>9.8150999999999993</v>
      </c>
      <c r="K91" s="118"/>
      <c r="L91" s="118">
        <v>22.573699999999999</v>
      </c>
      <c r="M91" s="118"/>
      <c r="N91" s="118">
        <v>0</v>
      </c>
      <c r="O91" s="118">
        <v>0</v>
      </c>
      <c r="P91" s="120">
        <v>1167.0371</v>
      </c>
      <c r="Q91" s="120"/>
      <c r="R91" s="118"/>
      <c r="S91" s="119"/>
    </row>
    <row r="92" spans="1:19" x14ac:dyDescent="0.25">
      <c r="A92" s="118" t="s">
        <v>90</v>
      </c>
      <c r="B92" s="118">
        <v>144.1369</v>
      </c>
      <c r="C92" s="118"/>
      <c r="D92" s="118">
        <v>144.1369</v>
      </c>
      <c r="E92" s="118">
        <v>60</v>
      </c>
      <c r="F92" s="118">
        <v>42.448300000000003</v>
      </c>
      <c r="G92" s="118">
        <v>4.3879000000000001</v>
      </c>
      <c r="H92" s="118">
        <v>17</v>
      </c>
      <c r="I92" s="118">
        <v>18.492799999999999</v>
      </c>
      <c r="J92" s="118"/>
      <c r="K92" s="118"/>
      <c r="L92" s="118">
        <v>2.9836</v>
      </c>
      <c r="M92" s="118"/>
      <c r="N92" s="118">
        <v>0</v>
      </c>
      <c r="O92" s="118">
        <v>0</v>
      </c>
      <c r="P92" s="118">
        <v>148.5248</v>
      </c>
      <c r="Q92" s="120"/>
      <c r="R92" s="118"/>
      <c r="S92" s="119"/>
    </row>
    <row r="93" spans="1:19" x14ac:dyDescent="0.25">
      <c r="A93" s="118" t="s">
        <v>91</v>
      </c>
      <c r="B93" s="118">
        <v>217.20830000000001</v>
      </c>
      <c r="C93" s="118"/>
      <c r="D93" s="118">
        <v>217.20830000000001</v>
      </c>
      <c r="E93" s="118">
        <v>109</v>
      </c>
      <c r="F93" s="118">
        <v>63.967799999999997</v>
      </c>
      <c r="G93" s="118">
        <v>11.257999999999999</v>
      </c>
      <c r="H93" s="118">
        <v>43</v>
      </c>
      <c r="I93" s="118">
        <v>27.867799999999999</v>
      </c>
      <c r="J93" s="118">
        <v>11.3491</v>
      </c>
      <c r="K93" s="118">
        <v>2</v>
      </c>
      <c r="L93" s="118">
        <v>4.4962</v>
      </c>
      <c r="M93" s="118"/>
      <c r="N93" s="118">
        <v>0</v>
      </c>
      <c r="O93" s="118">
        <v>0</v>
      </c>
      <c r="P93" s="118">
        <v>239.81540000000001</v>
      </c>
      <c r="R93" s="118"/>
      <c r="S93" s="119"/>
    </row>
    <row r="94" spans="1:19" x14ac:dyDescent="0.25">
      <c r="A94" s="118" t="s">
        <v>92</v>
      </c>
      <c r="B94" s="118">
        <v>107.60720000000001</v>
      </c>
      <c r="C94" s="118"/>
      <c r="D94" s="118">
        <v>107.60720000000001</v>
      </c>
      <c r="E94" s="118">
        <v>46</v>
      </c>
      <c r="F94" s="118">
        <v>31.690300000000001</v>
      </c>
      <c r="G94" s="118">
        <v>3.5773999999999999</v>
      </c>
      <c r="H94" s="118">
        <v>17</v>
      </c>
      <c r="I94" s="118">
        <v>13.805999999999999</v>
      </c>
      <c r="J94" s="118">
        <v>2.3955000000000002</v>
      </c>
      <c r="K94" s="118"/>
      <c r="L94" s="118">
        <v>2.2275</v>
      </c>
      <c r="M94" s="118"/>
      <c r="N94" s="118">
        <v>0</v>
      </c>
      <c r="O94" s="118">
        <v>0</v>
      </c>
      <c r="P94" s="118">
        <v>113.5801</v>
      </c>
      <c r="R94" s="118"/>
      <c r="S94" s="119"/>
    </row>
    <row r="95" spans="1:19" x14ac:dyDescent="0.25">
      <c r="A95" s="118" t="s">
        <v>93</v>
      </c>
      <c r="B95" s="118">
        <v>407.02839999999998</v>
      </c>
      <c r="C95" s="118"/>
      <c r="D95" s="118">
        <v>407.02839999999998</v>
      </c>
      <c r="E95" s="118">
        <v>93</v>
      </c>
      <c r="F95" s="118">
        <v>119.8699</v>
      </c>
      <c r="G95" s="118"/>
      <c r="H95" s="118">
        <v>49</v>
      </c>
      <c r="I95" s="118">
        <v>52.221699999999998</v>
      </c>
      <c r="J95" s="118"/>
      <c r="K95" s="118"/>
      <c r="L95" s="118">
        <v>8.4254999999999995</v>
      </c>
      <c r="M95" s="118"/>
      <c r="N95" s="118">
        <v>0</v>
      </c>
      <c r="O95" s="118">
        <v>0</v>
      </c>
      <c r="P95" s="118">
        <v>407.02839999999998</v>
      </c>
      <c r="R95" s="118"/>
      <c r="S95" s="119"/>
    </row>
    <row r="96" spans="1:19" x14ac:dyDescent="0.25">
      <c r="A96" s="118" t="s">
        <v>94</v>
      </c>
      <c r="B96" s="118">
        <v>228.9128</v>
      </c>
      <c r="C96" s="118"/>
      <c r="D96" s="118">
        <v>228.9128</v>
      </c>
      <c r="E96" s="118">
        <v>123</v>
      </c>
      <c r="F96" s="118">
        <v>67.4148</v>
      </c>
      <c r="G96" s="118">
        <v>13.8963</v>
      </c>
      <c r="H96" s="118">
        <v>48</v>
      </c>
      <c r="I96" s="118">
        <v>29.369499999999999</v>
      </c>
      <c r="J96" s="118">
        <v>13.972899999999999</v>
      </c>
      <c r="K96" s="118"/>
      <c r="L96" s="118">
        <v>4.7385000000000002</v>
      </c>
      <c r="M96" s="118"/>
      <c r="N96" s="118">
        <v>0</v>
      </c>
      <c r="O96" s="118">
        <v>0</v>
      </c>
      <c r="P96" s="118">
        <v>256.78199999999998</v>
      </c>
      <c r="Q96" s="120"/>
      <c r="R96" s="118"/>
      <c r="S96" s="119"/>
    </row>
    <row r="97" spans="1:19" x14ac:dyDescent="0.25">
      <c r="A97" s="118" t="s">
        <v>95</v>
      </c>
      <c r="B97" s="120">
        <v>5576.3991999999998</v>
      </c>
      <c r="C97" s="118">
        <v>210.8519</v>
      </c>
      <c r="D97" s="120">
        <v>5787.2511000000004</v>
      </c>
      <c r="E97" s="120">
        <v>1661.94</v>
      </c>
      <c r="F97" s="120">
        <v>1704.3453999999999</v>
      </c>
      <c r="G97" s="118"/>
      <c r="H97" s="118">
        <v>704</v>
      </c>
      <c r="I97" s="118">
        <v>742.50429999999994</v>
      </c>
      <c r="J97" s="118"/>
      <c r="K97" s="118">
        <v>161</v>
      </c>
      <c r="L97" s="118">
        <v>119.7961</v>
      </c>
      <c r="M97" s="118">
        <v>24.722300000000001</v>
      </c>
      <c r="N97" s="118">
        <v>13.452299999999999</v>
      </c>
      <c r="O97" s="118">
        <v>0</v>
      </c>
      <c r="P97" s="120">
        <v>5825.4256999999998</v>
      </c>
      <c r="R97" s="118"/>
      <c r="S97" s="119"/>
    </row>
    <row r="98" spans="1:19" x14ac:dyDescent="0.25">
      <c r="A98" s="118" t="s">
        <v>96</v>
      </c>
      <c r="B98" s="118">
        <v>651.7423</v>
      </c>
      <c r="C98" s="118">
        <v>24.816700000000001</v>
      </c>
      <c r="D98" s="118">
        <v>676.55899999999997</v>
      </c>
      <c r="E98" s="118">
        <v>381.72</v>
      </c>
      <c r="F98" s="118">
        <v>199.2466</v>
      </c>
      <c r="G98" s="118">
        <v>45.618299999999998</v>
      </c>
      <c r="H98" s="118">
        <v>83</v>
      </c>
      <c r="I98" s="118">
        <v>86.802499999999995</v>
      </c>
      <c r="J98" s="118"/>
      <c r="K98" s="118">
        <v>5</v>
      </c>
      <c r="L98" s="118">
        <v>14.004799999999999</v>
      </c>
      <c r="M98" s="118"/>
      <c r="N98" s="118">
        <v>10.2354</v>
      </c>
      <c r="O98" s="118">
        <v>0</v>
      </c>
      <c r="P98" s="118">
        <v>732.41269999999997</v>
      </c>
      <c r="Q98" s="120"/>
      <c r="R98" s="118"/>
      <c r="S98" s="119"/>
    </row>
    <row r="99" spans="1:19" x14ac:dyDescent="0.25">
      <c r="A99" s="118" t="s">
        <v>97</v>
      </c>
      <c r="B99" s="118">
        <v>324.49169999999998</v>
      </c>
      <c r="C99" s="118">
        <v>19.136900000000001</v>
      </c>
      <c r="D99" s="118">
        <v>343.62860000000001</v>
      </c>
      <c r="E99" s="118">
        <v>150</v>
      </c>
      <c r="F99" s="118">
        <v>101.1986</v>
      </c>
      <c r="G99" s="118">
        <v>12.2003</v>
      </c>
      <c r="H99" s="118">
        <v>44</v>
      </c>
      <c r="I99" s="118">
        <v>44.087499999999999</v>
      </c>
      <c r="J99" s="118"/>
      <c r="K99" s="118"/>
      <c r="L99" s="118">
        <v>7.1131000000000002</v>
      </c>
      <c r="M99" s="118"/>
      <c r="N99" s="118">
        <v>2.468</v>
      </c>
      <c r="O99" s="118">
        <v>0</v>
      </c>
      <c r="P99" s="118">
        <v>358.29689999999999</v>
      </c>
      <c r="R99" s="118"/>
      <c r="S99" s="119"/>
    </row>
    <row r="100" spans="1:19" x14ac:dyDescent="0.25">
      <c r="A100" s="118" t="s">
        <v>98</v>
      </c>
      <c r="B100" s="120">
        <v>1126.4108000000001</v>
      </c>
      <c r="C100" s="118">
        <v>28.419899999999998</v>
      </c>
      <c r="D100" s="120">
        <v>1154.8307</v>
      </c>
      <c r="E100" s="118">
        <v>387.83</v>
      </c>
      <c r="F100" s="118">
        <v>340.0976</v>
      </c>
      <c r="G100" s="118">
        <v>11.9331</v>
      </c>
      <c r="H100" s="118">
        <v>121</v>
      </c>
      <c r="I100" s="118">
        <v>148.16480000000001</v>
      </c>
      <c r="J100" s="118"/>
      <c r="K100" s="118">
        <v>8</v>
      </c>
      <c r="L100" s="118">
        <v>23.905000000000001</v>
      </c>
      <c r="M100" s="118"/>
      <c r="N100" s="118">
        <v>0</v>
      </c>
      <c r="O100" s="118">
        <v>0</v>
      </c>
      <c r="P100" s="120">
        <v>1166.7637999999999</v>
      </c>
      <c r="R100" s="118"/>
      <c r="S100" s="119"/>
    </row>
    <row r="101" spans="1:19" x14ac:dyDescent="0.25">
      <c r="A101" s="118" t="s">
        <v>99</v>
      </c>
      <c r="B101" s="120">
        <v>5115.4475000000002</v>
      </c>
      <c r="C101" s="118">
        <v>151.5531</v>
      </c>
      <c r="D101" s="120">
        <v>5267.0006000000003</v>
      </c>
      <c r="E101" s="120">
        <v>1450.15</v>
      </c>
      <c r="F101" s="120">
        <v>1551.1316999999999</v>
      </c>
      <c r="G101" s="118"/>
      <c r="H101" s="118">
        <v>650</v>
      </c>
      <c r="I101" s="118">
        <v>675.75620000000004</v>
      </c>
      <c r="J101" s="118"/>
      <c r="K101" s="118">
        <v>168</v>
      </c>
      <c r="L101" s="118">
        <v>109.0269</v>
      </c>
      <c r="M101" s="118">
        <v>35.383899999999997</v>
      </c>
      <c r="N101" s="118">
        <v>22.929600000000001</v>
      </c>
      <c r="O101" s="118">
        <v>0</v>
      </c>
      <c r="P101" s="120">
        <v>5325.3140999999996</v>
      </c>
      <c r="R101" s="118"/>
      <c r="S101" s="119"/>
    </row>
    <row r="102" spans="1:19" x14ac:dyDescent="0.25">
      <c r="A102" s="118" t="s">
        <v>100</v>
      </c>
      <c r="B102" s="118">
        <v>593.85659999999996</v>
      </c>
      <c r="C102" s="118">
        <v>26.4344</v>
      </c>
      <c r="D102" s="118">
        <v>620.29100000000005</v>
      </c>
      <c r="E102" s="118">
        <v>259.14999999999998</v>
      </c>
      <c r="F102" s="118">
        <v>182.67570000000001</v>
      </c>
      <c r="G102" s="118">
        <v>19.118600000000001</v>
      </c>
      <c r="H102" s="118">
        <v>79</v>
      </c>
      <c r="I102" s="118">
        <v>79.583299999999994</v>
      </c>
      <c r="J102" s="118"/>
      <c r="K102" s="118">
        <v>14</v>
      </c>
      <c r="L102" s="118">
        <v>12.84</v>
      </c>
      <c r="M102" s="118">
        <v>0.69599999999999995</v>
      </c>
      <c r="N102" s="118">
        <v>8.532</v>
      </c>
      <c r="O102" s="118">
        <v>0</v>
      </c>
      <c r="P102" s="118">
        <v>648.63760000000002</v>
      </c>
      <c r="R102" s="118"/>
      <c r="S102" s="119"/>
    </row>
    <row r="103" spans="1:19" x14ac:dyDescent="0.25">
      <c r="A103" s="118" t="s">
        <v>101</v>
      </c>
      <c r="B103" s="118">
        <v>952.15499999999997</v>
      </c>
      <c r="C103" s="118">
        <v>13.205299999999999</v>
      </c>
      <c r="D103" s="118">
        <v>965.36030000000005</v>
      </c>
      <c r="E103" s="118">
        <v>460</v>
      </c>
      <c r="F103" s="118">
        <v>284.29860000000002</v>
      </c>
      <c r="G103" s="118">
        <v>43.9253</v>
      </c>
      <c r="H103" s="118">
        <v>179</v>
      </c>
      <c r="I103" s="118">
        <v>123.8557</v>
      </c>
      <c r="J103" s="118">
        <v>41.358199999999997</v>
      </c>
      <c r="K103" s="118"/>
      <c r="L103" s="118">
        <v>19.983000000000001</v>
      </c>
      <c r="M103" s="118"/>
      <c r="N103" s="118">
        <v>0</v>
      </c>
      <c r="O103" s="118">
        <v>0</v>
      </c>
      <c r="P103" s="120">
        <v>1050.6438000000001</v>
      </c>
      <c r="Q103" s="120"/>
      <c r="R103" s="118"/>
      <c r="S103" s="119"/>
    </row>
    <row r="104" spans="1:19" x14ac:dyDescent="0.25">
      <c r="A104" s="118" t="s">
        <v>102</v>
      </c>
      <c r="B104" s="120">
        <v>3195.9122000000002</v>
      </c>
      <c r="C104" s="118">
        <v>16.013500000000001</v>
      </c>
      <c r="D104" s="120">
        <v>3211.9256999999998</v>
      </c>
      <c r="E104" s="118">
        <v>414.13</v>
      </c>
      <c r="F104" s="118">
        <v>945.91210000000001</v>
      </c>
      <c r="G104" s="118"/>
      <c r="H104" s="118">
        <v>358</v>
      </c>
      <c r="I104" s="118">
        <v>412.09010000000001</v>
      </c>
      <c r="J104" s="118"/>
      <c r="K104" s="118">
        <v>8</v>
      </c>
      <c r="L104" s="118">
        <v>66.486900000000006</v>
      </c>
      <c r="M104" s="118"/>
      <c r="N104" s="118">
        <v>11.6576</v>
      </c>
      <c r="O104" s="118">
        <v>0</v>
      </c>
      <c r="P104" s="120">
        <v>3223.5832999999998</v>
      </c>
      <c r="R104" s="118"/>
      <c r="S104" s="119"/>
    </row>
    <row r="105" spans="1:19" x14ac:dyDescent="0.25">
      <c r="A105" s="118" t="s">
        <v>103</v>
      </c>
      <c r="B105" s="120">
        <v>2471.7818000000002</v>
      </c>
      <c r="C105" s="118">
        <v>36.743099999999998</v>
      </c>
      <c r="D105" s="120">
        <v>2508.5248999999999</v>
      </c>
      <c r="E105" s="118">
        <v>232.61</v>
      </c>
      <c r="F105" s="118">
        <v>738.76059999999995</v>
      </c>
      <c r="G105" s="118"/>
      <c r="H105" s="118">
        <v>229</v>
      </c>
      <c r="I105" s="118">
        <v>321.84370000000001</v>
      </c>
      <c r="J105" s="118"/>
      <c r="K105" s="118">
        <v>7</v>
      </c>
      <c r="L105" s="118">
        <v>51.926499999999997</v>
      </c>
      <c r="M105" s="118"/>
      <c r="N105" s="118">
        <v>0</v>
      </c>
      <c r="O105" s="118">
        <v>0</v>
      </c>
      <c r="P105" s="120">
        <v>2508.5248999999999</v>
      </c>
      <c r="Q105" s="120"/>
      <c r="R105" s="118"/>
      <c r="S105" s="119"/>
    </row>
    <row r="106" spans="1:19" x14ac:dyDescent="0.25">
      <c r="A106" s="118" t="s">
        <v>104</v>
      </c>
      <c r="B106" s="120">
        <v>2341.6410999999998</v>
      </c>
      <c r="C106" s="118">
        <v>107.78830000000001</v>
      </c>
      <c r="D106" s="120">
        <v>2449.4294</v>
      </c>
      <c r="E106" s="120">
        <v>1153.3</v>
      </c>
      <c r="F106" s="118">
        <v>721.35699999999997</v>
      </c>
      <c r="G106" s="118">
        <v>107.9858</v>
      </c>
      <c r="H106" s="118">
        <v>327</v>
      </c>
      <c r="I106" s="118">
        <v>314.26179999999999</v>
      </c>
      <c r="J106" s="118">
        <v>9.5536999999999992</v>
      </c>
      <c r="K106" s="118">
        <v>1</v>
      </c>
      <c r="L106" s="118">
        <v>50.703200000000002</v>
      </c>
      <c r="M106" s="118"/>
      <c r="N106" s="118">
        <v>0</v>
      </c>
      <c r="O106" s="118">
        <v>0</v>
      </c>
      <c r="P106" s="120">
        <v>2566.9688999999998</v>
      </c>
      <c r="Q106" s="120"/>
      <c r="R106" s="118"/>
      <c r="S106" s="119"/>
    </row>
    <row r="107" spans="1:19" x14ac:dyDescent="0.25">
      <c r="A107" s="118" t="s">
        <v>105</v>
      </c>
      <c r="B107" s="120">
        <v>11705.6788</v>
      </c>
      <c r="C107" s="118">
        <v>258.56650000000002</v>
      </c>
      <c r="D107" s="120">
        <v>11964.2453</v>
      </c>
      <c r="E107" s="120">
        <v>1973.95</v>
      </c>
      <c r="F107" s="120">
        <v>3523.4702000000002</v>
      </c>
      <c r="G107" s="118"/>
      <c r="H107" s="115">
        <v>1303</v>
      </c>
      <c r="I107" s="120">
        <v>1535.0127</v>
      </c>
      <c r="J107" s="118"/>
      <c r="K107" s="118">
        <v>184</v>
      </c>
      <c r="L107" s="118">
        <v>247.65989999999999</v>
      </c>
      <c r="M107" s="118"/>
      <c r="N107" s="118">
        <v>51.187899999999999</v>
      </c>
      <c r="O107" s="118">
        <v>0</v>
      </c>
      <c r="P107" s="120">
        <v>12015.433199999999</v>
      </c>
      <c r="R107" s="118"/>
      <c r="S107" s="119"/>
    </row>
    <row r="108" spans="1:19" x14ac:dyDescent="0.25">
      <c r="A108" s="118" t="s">
        <v>508</v>
      </c>
      <c r="B108" s="118">
        <v>29.023</v>
      </c>
      <c r="C108" s="118"/>
      <c r="D108" s="118">
        <v>24.1569</v>
      </c>
      <c r="E108" s="118">
        <v>11</v>
      </c>
      <c r="F108" s="118">
        <v>8.5472999999999999</v>
      </c>
      <c r="G108" s="118">
        <v>0.61319999999999997</v>
      </c>
      <c r="H108" s="118">
        <v>4</v>
      </c>
      <c r="I108" s="118">
        <v>3.0992999999999999</v>
      </c>
      <c r="J108" s="118">
        <v>0.67549999999999999</v>
      </c>
      <c r="K108" s="118"/>
      <c r="L108" s="118">
        <v>0.5</v>
      </c>
      <c r="M108" s="118"/>
      <c r="N108" s="118">
        <v>0</v>
      </c>
      <c r="O108" s="118">
        <v>0</v>
      </c>
      <c r="P108" s="118">
        <v>30.311699999999998</v>
      </c>
      <c r="R108" s="118"/>
      <c r="S108" s="119"/>
    </row>
    <row r="109" spans="1:19" x14ac:dyDescent="0.25">
      <c r="A109" s="118" t="s">
        <v>106</v>
      </c>
      <c r="B109" s="120">
        <v>19176.245699999999</v>
      </c>
      <c r="C109" s="118">
        <v>801.16740000000004</v>
      </c>
      <c r="D109" s="120">
        <v>19977.413100000002</v>
      </c>
      <c r="E109" s="120">
        <v>7656.5</v>
      </c>
      <c r="F109" s="120">
        <v>5883.3482000000004</v>
      </c>
      <c r="G109" s="118">
        <v>443.28800000000001</v>
      </c>
      <c r="H109" s="115">
        <v>2314</v>
      </c>
      <c r="I109" s="120">
        <v>2563.1021000000001</v>
      </c>
      <c r="J109" s="118"/>
      <c r="K109" s="115">
        <v>1297</v>
      </c>
      <c r="L109" s="118">
        <v>413.53250000000003</v>
      </c>
      <c r="M109" s="118">
        <v>530.08050000000003</v>
      </c>
      <c r="N109" s="118">
        <v>0</v>
      </c>
      <c r="O109" s="118">
        <v>0</v>
      </c>
      <c r="P109" s="120">
        <v>20950.781599999998</v>
      </c>
      <c r="R109" s="118"/>
      <c r="S109" s="119"/>
    </row>
    <row r="110" spans="1:19" x14ac:dyDescent="0.25">
      <c r="A110" s="118" t="s">
        <v>107</v>
      </c>
      <c r="B110" s="120">
        <v>1307.2819</v>
      </c>
      <c r="C110" s="118">
        <v>38.768900000000002</v>
      </c>
      <c r="D110" s="120">
        <v>1346.0508</v>
      </c>
      <c r="E110" s="118">
        <v>576.52</v>
      </c>
      <c r="F110" s="118">
        <v>396.41199999999998</v>
      </c>
      <c r="G110" s="118">
        <v>45.027000000000001</v>
      </c>
      <c r="H110" s="118">
        <v>186</v>
      </c>
      <c r="I110" s="118">
        <v>172.69829999999999</v>
      </c>
      <c r="J110" s="118">
        <v>9.9763000000000002</v>
      </c>
      <c r="K110" s="118">
        <v>6</v>
      </c>
      <c r="L110" s="118">
        <v>27.863299999999999</v>
      </c>
      <c r="M110" s="118"/>
      <c r="N110" s="118">
        <v>5.0446</v>
      </c>
      <c r="O110" s="118">
        <v>0</v>
      </c>
      <c r="P110" s="120">
        <v>1406.0987</v>
      </c>
      <c r="R110" s="118"/>
      <c r="S110" s="119"/>
    </row>
    <row r="111" spans="1:19" x14ac:dyDescent="0.25">
      <c r="A111" s="118" t="s">
        <v>108</v>
      </c>
      <c r="B111" s="118">
        <v>769.67700000000002</v>
      </c>
      <c r="C111" s="118">
        <v>14.5732</v>
      </c>
      <c r="D111" s="118">
        <v>784.25019999999995</v>
      </c>
      <c r="E111" s="118">
        <v>222.88</v>
      </c>
      <c r="F111" s="118">
        <v>230.96170000000001</v>
      </c>
      <c r="G111" s="118"/>
      <c r="H111" s="118">
        <v>101</v>
      </c>
      <c r="I111" s="118">
        <v>100.6193</v>
      </c>
      <c r="J111" s="118">
        <v>0.28549999999999998</v>
      </c>
      <c r="K111" s="118"/>
      <c r="L111" s="118">
        <v>16.234000000000002</v>
      </c>
      <c r="M111" s="118"/>
      <c r="N111" s="118">
        <v>0</v>
      </c>
      <c r="O111" s="118">
        <v>0</v>
      </c>
      <c r="P111" s="118">
        <v>784.53570000000002</v>
      </c>
      <c r="Q111" s="120"/>
      <c r="R111" s="118"/>
      <c r="S111" s="119"/>
    </row>
    <row r="112" spans="1:19" x14ac:dyDescent="0.25">
      <c r="A112" s="118" t="s">
        <v>109</v>
      </c>
      <c r="B112" s="118">
        <v>568.93219999999997</v>
      </c>
      <c r="C112" s="118">
        <v>5.7930999999999999</v>
      </c>
      <c r="D112" s="118">
        <v>574.72529999999995</v>
      </c>
      <c r="E112" s="118">
        <v>168.29</v>
      </c>
      <c r="F112" s="118">
        <v>169.25659999999999</v>
      </c>
      <c r="G112" s="118"/>
      <c r="H112" s="118">
        <v>88</v>
      </c>
      <c r="I112" s="118">
        <v>73.737300000000005</v>
      </c>
      <c r="J112" s="118">
        <v>10.697100000000001</v>
      </c>
      <c r="K112" s="118">
        <v>2</v>
      </c>
      <c r="L112" s="118">
        <v>11.896800000000001</v>
      </c>
      <c r="M112" s="118"/>
      <c r="N112" s="118">
        <v>0</v>
      </c>
      <c r="O112" s="118">
        <v>0</v>
      </c>
      <c r="P112" s="118">
        <v>585.42240000000004</v>
      </c>
      <c r="R112" s="118"/>
      <c r="S112" s="119"/>
    </row>
    <row r="113" spans="1:19" x14ac:dyDescent="0.25">
      <c r="A113" s="118" t="s">
        <v>110</v>
      </c>
      <c r="B113" s="118">
        <v>559.10350000000005</v>
      </c>
      <c r="C113" s="118">
        <v>10.8689</v>
      </c>
      <c r="D113" s="118">
        <v>569.97239999999999</v>
      </c>
      <c r="E113" s="118">
        <v>206</v>
      </c>
      <c r="F113" s="118">
        <v>167.8569</v>
      </c>
      <c r="G113" s="118">
        <v>9.5358000000000001</v>
      </c>
      <c r="H113" s="118">
        <v>85</v>
      </c>
      <c r="I113" s="118">
        <v>73.127499999999998</v>
      </c>
      <c r="J113" s="118">
        <v>8.9044000000000008</v>
      </c>
      <c r="K113" s="118">
        <v>1</v>
      </c>
      <c r="L113" s="118">
        <v>11.798400000000001</v>
      </c>
      <c r="M113" s="118"/>
      <c r="N113" s="118">
        <v>0</v>
      </c>
      <c r="O113" s="118">
        <v>0</v>
      </c>
      <c r="P113" s="118">
        <v>588.4126</v>
      </c>
      <c r="R113" s="118"/>
      <c r="S113" s="119"/>
    </row>
    <row r="114" spans="1:19" x14ac:dyDescent="0.25">
      <c r="A114" s="118" t="s">
        <v>111</v>
      </c>
      <c r="B114" s="120">
        <v>1166.2059999999999</v>
      </c>
      <c r="C114" s="118">
        <v>35.6892</v>
      </c>
      <c r="D114" s="120">
        <v>1201.8951999999999</v>
      </c>
      <c r="E114" s="118">
        <v>127.71</v>
      </c>
      <c r="F114" s="118">
        <v>353.9581</v>
      </c>
      <c r="G114" s="118"/>
      <c r="H114" s="118">
        <v>142</v>
      </c>
      <c r="I114" s="118">
        <v>154.20320000000001</v>
      </c>
      <c r="J114" s="118"/>
      <c r="K114" s="118"/>
      <c r="L114" s="118">
        <v>24.879200000000001</v>
      </c>
      <c r="M114" s="118"/>
      <c r="N114" s="118">
        <v>0</v>
      </c>
      <c r="O114" s="118">
        <v>0</v>
      </c>
      <c r="P114" s="120">
        <v>1201.8951999999999</v>
      </c>
      <c r="R114" s="118"/>
      <c r="S114" s="119"/>
    </row>
    <row r="115" spans="1:19" x14ac:dyDescent="0.25">
      <c r="A115" s="118" t="s">
        <v>112</v>
      </c>
      <c r="B115" s="118">
        <v>582.01869999999997</v>
      </c>
      <c r="C115" s="118"/>
      <c r="D115" s="118">
        <v>582.01869999999997</v>
      </c>
      <c r="E115" s="118">
        <v>162</v>
      </c>
      <c r="F115" s="118">
        <v>171.40450000000001</v>
      </c>
      <c r="G115" s="118"/>
      <c r="H115" s="118">
        <v>37</v>
      </c>
      <c r="I115" s="118">
        <v>74.673000000000002</v>
      </c>
      <c r="J115" s="118"/>
      <c r="K115" s="118"/>
      <c r="L115" s="118">
        <v>12.047800000000001</v>
      </c>
      <c r="M115" s="118"/>
      <c r="N115" s="118">
        <v>0</v>
      </c>
      <c r="O115" s="118">
        <v>0</v>
      </c>
      <c r="P115" s="118">
        <v>582.01869999999997</v>
      </c>
      <c r="R115" s="118"/>
      <c r="S115" s="119"/>
    </row>
    <row r="116" spans="1:19" x14ac:dyDescent="0.25">
      <c r="A116" s="118" t="s">
        <v>113</v>
      </c>
      <c r="B116" s="120">
        <v>7090.3553000000002</v>
      </c>
      <c r="C116" s="118">
        <v>142.5204</v>
      </c>
      <c r="D116" s="120">
        <v>7232.8756999999996</v>
      </c>
      <c r="E116" s="120">
        <v>4177.42</v>
      </c>
      <c r="F116" s="120">
        <v>2130.0819000000001</v>
      </c>
      <c r="G116" s="118">
        <v>511.83449999999999</v>
      </c>
      <c r="H116" s="115">
        <v>1017</v>
      </c>
      <c r="I116" s="118">
        <v>927.97799999999995</v>
      </c>
      <c r="J116" s="118">
        <v>66.766499999999994</v>
      </c>
      <c r="K116" s="118">
        <v>200</v>
      </c>
      <c r="L116" s="118">
        <v>149.72049999999999</v>
      </c>
      <c r="M116" s="118">
        <v>30.1677</v>
      </c>
      <c r="N116" s="118">
        <v>99.712100000000007</v>
      </c>
      <c r="O116" s="118">
        <v>0</v>
      </c>
      <c r="P116" s="120">
        <v>7941.3564999999999</v>
      </c>
      <c r="R116" s="118"/>
      <c r="S116" s="119"/>
    </row>
    <row r="117" spans="1:19" x14ac:dyDescent="0.25">
      <c r="A117" s="118" t="s">
        <v>509</v>
      </c>
      <c r="B117" s="118">
        <v>125.4102</v>
      </c>
      <c r="C117" s="118"/>
      <c r="D117" s="118">
        <v>80.662099999999995</v>
      </c>
      <c r="E117" s="118">
        <v>54.58</v>
      </c>
      <c r="F117" s="118">
        <v>36.933300000000003</v>
      </c>
      <c r="G117" s="118">
        <v>4.4116999999999997</v>
      </c>
      <c r="H117" s="118">
        <v>16</v>
      </c>
      <c r="I117" s="118">
        <v>10.3489</v>
      </c>
      <c r="J117" s="118">
        <v>4.2382999999999997</v>
      </c>
      <c r="K117" s="118"/>
      <c r="L117" s="118">
        <v>1.6697</v>
      </c>
      <c r="M117" s="118"/>
      <c r="N117" s="118">
        <v>0</v>
      </c>
      <c r="O117" s="118">
        <v>0</v>
      </c>
      <c r="P117" s="118">
        <v>134.06020000000001</v>
      </c>
      <c r="R117" s="118"/>
      <c r="S117" s="119"/>
    </row>
    <row r="118" spans="1:19" x14ac:dyDescent="0.25">
      <c r="A118" s="118" t="s">
        <v>114</v>
      </c>
      <c r="B118" s="118">
        <v>92.382800000000003</v>
      </c>
      <c r="C118" s="118">
        <v>0.32200000000000001</v>
      </c>
      <c r="D118" s="118">
        <v>92.704800000000006</v>
      </c>
      <c r="E118" s="118">
        <v>95.67</v>
      </c>
      <c r="F118" s="118">
        <v>27.301600000000001</v>
      </c>
      <c r="G118" s="118">
        <v>17.092099999999999</v>
      </c>
      <c r="H118" s="118">
        <v>15</v>
      </c>
      <c r="I118" s="118">
        <v>11.894</v>
      </c>
      <c r="J118" s="118">
        <v>2.3294999999999999</v>
      </c>
      <c r="K118" s="118"/>
      <c r="L118" s="118">
        <v>1.919</v>
      </c>
      <c r="M118" s="118"/>
      <c r="N118" s="118">
        <v>0</v>
      </c>
      <c r="O118" s="118">
        <v>0</v>
      </c>
      <c r="P118" s="118">
        <v>112.1264</v>
      </c>
      <c r="R118" s="118"/>
      <c r="S118" s="119"/>
    </row>
    <row r="119" spans="1:19" x14ac:dyDescent="0.25">
      <c r="A119" s="118" t="s">
        <v>115</v>
      </c>
      <c r="B119" s="118">
        <v>147.34790000000001</v>
      </c>
      <c r="C119" s="118"/>
      <c r="D119" s="118">
        <v>147.34790000000001</v>
      </c>
      <c r="E119" s="118">
        <v>74</v>
      </c>
      <c r="F119" s="118">
        <v>43.393999999999998</v>
      </c>
      <c r="G119" s="118">
        <v>7.6515000000000004</v>
      </c>
      <c r="H119" s="118">
        <v>12</v>
      </c>
      <c r="I119" s="118">
        <v>18.904699999999998</v>
      </c>
      <c r="J119" s="118"/>
      <c r="K119" s="118"/>
      <c r="L119" s="118">
        <v>3.0501</v>
      </c>
      <c r="M119" s="118"/>
      <c r="N119" s="118">
        <v>0</v>
      </c>
      <c r="O119" s="118">
        <v>0</v>
      </c>
      <c r="P119" s="118">
        <v>154.99940000000001</v>
      </c>
      <c r="R119" s="118"/>
      <c r="S119" s="119"/>
    </row>
    <row r="120" spans="1:19" x14ac:dyDescent="0.25">
      <c r="A120" s="118" t="s">
        <v>116</v>
      </c>
      <c r="B120" s="118">
        <v>202.87459999999999</v>
      </c>
      <c r="C120" s="118"/>
      <c r="D120" s="118">
        <v>202.87459999999999</v>
      </c>
      <c r="E120" s="118">
        <v>104</v>
      </c>
      <c r="F120" s="118">
        <v>59.746600000000001</v>
      </c>
      <c r="G120" s="118">
        <v>11.0634</v>
      </c>
      <c r="H120" s="118">
        <v>21</v>
      </c>
      <c r="I120" s="118">
        <v>26.0288</v>
      </c>
      <c r="J120" s="118"/>
      <c r="K120" s="118"/>
      <c r="L120" s="118">
        <v>4.1994999999999996</v>
      </c>
      <c r="M120" s="118"/>
      <c r="N120" s="118">
        <v>0</v>
      </c>
      <c r="O120" s="118">
        <v>0</v>
      </c>
      <c r="P120" s="118">
        <v>213.93799999999999</v>
      </c>
      <c r="Q120" s="120"/>
      <c r="R120" s="118"/>
      <c r="S120" s="119"/>
    </row>
    <row r="121" spans="1:19" x14ac:dyDescent="0.25">
      <c r="A121" s="118" t="s">
        <v>117</v>
      </c>
      <c r="B121" s="118">
        <v>195.74709999999999</v>
      </c>
      <c r="C121" s="118"/>
      <c r="D121" s="118">
        <v>195.74709999999999</v>
      </c>
      <c r="E121" s="118">
        <v>84</v>
      </c>
      <c r="F121" s="118">
        <v>57.647500000000001</v>
      </c>
      <c r="G121" s="118">
        <v>6.5880999999999998</v>
      </c>
      <c r="H121" s="118">
        <v>34</v>
      </c>
      <c r="I121" s="118">
        <v>25.1144</v>
      </c>
      <c r="J121" s="118">
        <v>6.6642000000000001</v>
      </c>
      <c r="K121" s="118"/>
      <c r="L121" s="118">
        <v>4.0519999999999996</v>
      </c>
      <c r="M121" s="118"/>
      <c r="N121" s="118">
        <v>0</v>
      </c>
      <c r="O121" s="118">
        <v>0</v>
      </c>
      <c r="P121" s="118">
        <v>208.99940000000001</v>
      </c>
      <c r="R121" s="118"/>
      <c r="S121" s="119"/>
    </row>
    <row r="122" spans="1:19" x14ac:dyDescent="0.25">
      <c r="A122" s="118" t="s">
        <v>118</v>
      </c>
      <c r="B122" s="120">
        <v>1313.5990999999999</v>
      </c>
      <c r="C122" s="118">
        <v>62.886899999999997</v>
      </c>
      <c r="D122" s="120">
        <v>1376.4860000000001</v>
      </c>
      <c r="E122" s="118">
        <v>747.5</v>
      </c>
      <c r="F122" s="118">
        <v>405.37509999999997</v>
      </c>
      <c r="G122" s="118">
        <v>85.531199999999998</v>
      </c>
      <c r="H122" s="118">
        <v>231</v>
      </c>
      <c r="I122" s="118">
        <v>176.60319999999999</v>
      </c>
      <c r="J122" s="118">
        <v>40.797600000000003</v>
      </c>
      <c r="K122" s="118">
        <v>2</v>
      </c>
      <c r="L122" s="118">
        <v>28.493300000000001</v>
      </c>
      <c r="M122" s="118"/>
      <c r="N122" s="118">
        <v>20.446100000000001</v>
      </c>
      <c r="O122" s="118">
        <v>0</v>
      </c>
      <c r="P122" s="120">
        <v>1523.2609</v>
      </c>
      <c r="R122" s="118"/>
      <c r="S122" s="119"/>
    </row>
    <row r="123" spans="1:19" x14ac:dyDescent="0.25">
      <c r="A123" s="118" t="s">
        <v>119</v>
      </c>
      <c r="B123" s="118">
        <v>787.25109999999995</v>
      </c>
      <c r="C123" s="118">
        <v>22.438099999999999</v>
      </c>
      <c r="D123" s="118">
        <v>809.68920000000003</v>
      </c>
      <c r="E123" s="118">
        <v>391</v>
      </c>
      <c r="F123" s="118">
        <v>238.45349999999999</v>
      </c>
      <c r="G123" s="118">
        <v>38.136600000000001</v>
      </c>
      <c r="H123" s="118">
        <v>144</v>
      </c>
      <c r="I123" s="118">
        <v>103.8831</v>
      </c>
      <c r="J123" s="118">
        <v>30.087700000000002</v>
      </c>
      <c r="K123" s="118"/>
      <c r="L123" s="118">
        <v>16.7606</v>
      </c>
      <c r="M123" s="118"/>
      <c r="N123" s="118">
        <v>0</v>
      </c>
      <c r="O123" s="118">
        <v>0</v>
      </c>
      <c r="P123" s="118">
        <v>877.9135</v>
      </c>
      <c r="Q123" s="120"/>
      <c r="R123" s="118"/>
      <c r="S123" s="119"/>
    </row>
    <row r="124" spans="1:19" x14ac:dyDescent="0.25">
      <c r="A124" s="118" t="s">
        <v>120</v>
      </c>
      <c r="B124" s="120">
        <v>1204.6143999999999</v>
      </c>
      <c r="C124" s="118">
        <v>29.123000000000001</v>
      </c>
      <c r="D124" s="120">
        <v>1233.7374</v>
      </c>
      <c r="E124" s="118">
        <v>591.29999999999995</v>
      </c>
      <c r="F124" s="118">
        <v>363.33569999999997</v>
      </c>
      <c r="G124" s="118">
        <v>56.991100000000003</v>
      </c>
      <c r="H124" s="118">
        <v>259</v>
      </c>
      <c r="I124" s="118">
        <v>158.2885</v>
      </c>
      <c r="J124" s="118">
        <v>75.533600000000007</v>
      </c>
      <c r="K124" s="118">
        <v>10</v>
      </c>
      <c r="L124" s="118">
        <v>25.538399999999999</v>
      </c>
      <c r="M124" s="118"/>
      <c r="N124" s="118">
        <v>0</v>
      </c>
      <c r="O124" s="118">
        <v>0</v>
      </c>
      <c r="P124" s="120">
        <v>1366.2620999999999</v>
      </c>
      <c r="R124" s="118"/>
      <c r="S124" s="119"/>
    </row>
    <row r="125" spans="1:19" x14ac:dyDescent="0.25">
      <c r="A125" s="118" t="s">
        <v>121</v>
      </c>
      <c r="B125" s="118">
        <v>837.87149999999997</v>
      </c>
      <c r="C125" s="118">
        <v>24.513300000000001</v>
      </c>
      <c r="D125" s="118">
        <v>862.38480000000004</v>
      </c>
      <c r="E125" s="118">
        <v>504</v>
      </c>
      <c r="F125" s="118">
        <v>253.97229999999999</v>
      </c>
      <c r="G125" s="118">
        <v>62.506900000000002</v>
      </c>
      <c r="H125" s="118">
        <v>147</v>
      </c>
      <c r="I125" s="118">
        <v>110.64400000000001</v>
      </c>
      <c r="J125" s="118">
        <v>27.266999999999999</v>
      </c>
      <c r="K125" s="118"/>
      <c r="L125" s="118">
        <v>17.851400000000002</v>
      </c>
      <c r="M125" s="118"/>
      <c r="N125" s="118">
        <v>0</v>
      </c>
      <c r="O125" s="118">
        <v>0</v>
      </c>
      <c r="P125" s="118">
        <v>952.15869999999995</v>
      </c>
      <c r="R125" s="118"/>
      <c r="S125" s="119"/>
    </row>
    <row r="126" spans="1:19" x14ac:dyDescent="0.25">
      <c r="A126" s="118" t="s">
        <v>122</v>
      </c>
      <c r="B126" s="118">
        <v>226.22309999999999</v>
      </c>
      <c r="C126" s="118"/>
      <c r="D126" s="118">
        <v>226.22309999999999</v>
      </c>
      <c r="E126" s="118">
        <v>156.04</v>
      </c>
      <c r="F126" s="118">
        <v>66.622699999999995</v>
      </c>
      <c r="G126" s="118">
        <v>22.354299999999999</v>
      </c>
      <c r="H126" s="118">
        <v>26</v>
      </c>
      <c r="I126" s="118">
        <v>29.0244</v>
      </c>
      <c r="J126" s="118"/>
      <c r="K126" s="118"/>
      <c r="L126" s="118">
        <v>4.6828000000000003</v>
      </c>
      <c r="M126" s="118"/>
      <c r="N126" s="118">
        <v>0</v>
      </c>
      <c r="O126" s="118">
        <v>0</v>
      </c>
      <c r="P126" s="118">
        <v>248.57740000000001</v>
      </c>
      <c r="R126" s="118"/>
      <c r="S126" s="119"/>
    </row>
    <row r="127" spans="1:19" x14ac:dyDescent="0.25">
      <c r="A127" s="118" t="s">
        <v>123</v>
      </c>
      <c r="B127" s="118">
        <v>164.35040000000001</v>
      </c>
      <c r="C127" s="118"/>
      <c r="D127" s="118">
        <v>164.35040000000001</v>
      </c>
      <c r="E127" s="118">
        <v>66</v>
      </c>
      <c r="F127" s="118">
        <v>48.401200000000003</v>
      </c>
      <c r="G127" s="118">
        <v>4.3997000000000002</v>
      </c>
      <c r="H127" s="118">
        <v>17</v>
      </c>
      <c r="I127" s="118">
        <v>21.086200000000002</v>
      </c>
      <c r="J127" s="118"/>
      <c r="K127" s="118"/>
      <c r="L127" s="118">
        <v>3.4020999999999999</v>
      </c>
      <c r="M127" s="118"/>
      <c r="N127" s="118">
        <v>0</v>
      </c>
      <c r="O127" s="118">
        <v>0</v>
      </c>
      <c r="P127" s="118">
        <v>168.7501</v>
      </c>
      <c r="Q127" s="120"/>
      <c r="R127" s="118"/>
      <c r="S127" s="119"/>
    </row>
    <row r="128" spans="1:19" x14ac:dyDescent="0.25">
      <c r="A128" s="118" t="s">
        <v>124</v>
      </c>
      <c r="B128" s="118">
        <v>143.78710000000001</v>
      </c>
      <c r="C128" s="118"/>
      <c r="D128" s="118">
        <v>143.78710000000001</v>
      </c>
      <c r="E128" s="118">
        <v>102.18</v>
      </c>
      <c r="F128" s="118">
        <v>42.345300000000002</v>
      </c>
      <c r="G128" s="118">
        <v>14.9587</v>
      </c>
      <c r="H128" s="118">
        <v>22</v>
      </c>
      <c r="I128" s="118">
        <v>18.447900000000001</v>
      </c>
      <c r="J128" s="118">
        <v>2.6640999999999999</v>
      </c>
      <c r="K128" s="118"/>
      <c r="L128" s="118">
        <v>2.9763999999999999</v>
      </c>
      <c r="M128" s="118"/>
      <c r="N128" s="118">
        <v>0</v>
      </c>
      <c r="O128" s="118">
        <v>0</v>
      </c>
      <c r="P128" s="118">
        <v>161.40989999999999</v>
      </c>
      <c r="R128" s="118"/>
      <c r="S128" s="119"/>
    </row>
    <row r="129" spans="1:19" x14ac:dyDescent="0.25">
      <c r="A129" s="118" t="s">
        <v>125</v>
      </c>
      <c r="B129" s="118">
        <v>315.14319999999998</v>
      </c>
      <c r="C129" s="118"/>
      <c r="D129" s="118">
        <v>315.14319999999998</v>
      </c>
      <c r="E129" s="118">
        <v>223</v>
      </c>
      <c r="F129" s="118">
        <v>92.809700000000007</v>
      </c>
      <c r="G129" s="118">
        <v>32.547600000000003</v>
      </c>
      <c r="H129" s="118">
        <v>48</v>
      </c>
      <c r="I129" s="118">
        <v>40.432899999999997</v>
      </c>
      <c r="J129" s="118">
        <v>5.6753</v>
      </c>
      <c r="K129" s="118"/>
      <c r="L129" s="118">
        <v>6.5235000000000003</v>
      </c>
      <c r="M129" s="118"/>
      <c r="N129" s="118">
        <v>0</v>
      </c>
      <c r="O129" s="118">
        <v>0</v>
      </c>
      <c r="P129" s="118">
        <v>353.36610000000002</v>
      </c>
      <c r="R129" s="118"/>
      <c r="S129" s="119"/>
    </row>
    <row r="130" spans="1:19" x14ac:dyDescent="0.25">
      <c r="A130" s="118" t="s">
        <v>126</v>
      </c>
      <c r="B130" s="120">
        <v>1479.2895000000001</v>
      </c>
      <c r="C130" s="118">
        <v>26.7608</v>
      </c>
      <c r="D130" s="120">
        <v>1506.0503000000001</v>
      </c>
      <c r="E130" s="118">
        <v>842</v>
      </c>
      <c r="F130" s="118">
        <v>443.53179999999998</v>
      </c>
      <c r="G130" s="118">
        <v>99.617000000000004</v>
      </c>
      <c r="H130" s="118">
        <v>199</v>
      </c>
      <c r="I130" s="118">
        <v>193.22630000000001</v>
      </c>
      <c r="J130" s="118">
        <v>4.3303000000000003</v>
      </c>
      <c r="K130" s="118">
        <v>6</v>
      </c>
      <c r="L130" s="118">
        <v>31.1752</v>
      </c>
      <c r="M130" s="118"/>
      <c r="N130" s="118">
        <v>0</v>
      </c>
      <c r="O130" s="118">
        <v>0</v>
      </c>
      <c r="P130" s="120">
        <v>1609.9975999999999</v>
      </c>
      <c r="R130" s="118"/>
      <c r="S130" s="119"/>
    </row>
    <row r="131" spans="1:19" x14ac:dyDescent="0.25">
      <c r="A131" s="118" t="s">
        <v>127</v>
      </c>
      <c r="B131" s="118">
        <v>190.94059999999999</v>
      </c>
      <c r="C131" s="118"/>
      <c r="D131" s="118">
        <v>190.94059999999999</v>
      </c>
      <c r="E131" s="118">
        <v>127</v>
      </c>
      <c r="F131" s="118">
        <v>56.231999999999999</v>
      </c>
      <c r="G131" s="118">
        <v>17.692</v>
      </c>
      <c r="H131" s="118">
        <v>19</v>
      </c>
      <c r="I131" s="118">
        <v>24.497699999999998</v>
      </c>
      <c r="J131" s="118"/>
      <c r="K131" s="118"/>
      <c r="L131" s="118">
        <v>3.9525000000000001</v>
      </c>
      <c r="M131" s="118"/>
      <c r="N131" s="118">
        <v>0</v>
      </c>
      <c r="O131" s="118">
        <v>0</v>
      </c>
      <c r="P131" s="118">
        <v>208.6326</v>
      </c>
      <c r="Q131" s="120"/>
      <c r="R131" s="118"/>
      <c r="S131" s="119"/>
    </row>
    <row r="132" spans="1:19" x14ac:dyDescent="0.25">
      <c r="A132" s="118" t="s">
        <v>128</v>
      </c>
      <c r="B132" s="118">
        <v>120.9114</v>
      </c>
      <c r="C132" s="118">
        <v>2.0199999999999999E-2</v>
      </c>
      <c r="D132" s="118">
        <v>120.9316</v>
      </c>
      <c r="E132" s="118">
        <v>38</v>
      </c>
      <c r="F132" s="118">
        <v>35.614400000000003</v>
      </c>
      <c r="G132" s="118">
        <v>0.59640000000000004</v>
      </c>
      <c r="H132" s="118">
        <v>18</v>
      </c>
      <c r="I132" s="118">
        <v>15.515499999999999</v>
      </c>
      <c r="J132" s="118">
        <v>1.8633999999999999</v>
      </c>
      <c r="K132" s="118"/>
      <c r="L132" s="118">
        <v>2.5032999999999999</v>
      </c>
      <c r="M132" s="118"/>
      <c r="N132" s="118">
        <v>0.94789999999999996</v>
      </c>
      <c r="O132" s="118">
        <v>0</v>
      </c>
      <c r="P132" s="118">
        <v>124.33929999999999</v>
      </c>
      <c r="Q132" s="120"/>
      <c r="R132" s="118"/>
      <c r="S132" s="119"/>
    </row>
    <row r="133" spans="1:19" x14ac:dyDescent="0.25">
      <c r="A133" s="118" t="s">
        <v>129</v>
      </c>
      <c r="B133" s="118">
        <v>45.005699999999997</v>
      </c>
      <c r="C133" s="118"/>
      <c r="D133" s="118">
        <v>45.005699999999997</v>
      </c>
      <c r="E133" s="118">
        <v>35.479999999999997</v>
      </c>
      <c r="F133" s="118">
        <v>13.254200000000001</v>
      </c>
      <c r="G133" s="118">
        <v>5.5564999999999998</v>
      </c>
      <c r="H133" s="118">
        <v>13</v>
      </c>
      <c r="I133" s="118">
        <v>5.7742000000000004</v>
      </c>
      <c r="J133" s="118">
        <v>5.4192999999999998</v>
      </c>
      <c r="K133" s="118"/>
      <c r="L133" s="118">
        <v>0.93159999999999998</v>
      </c>
      <c r="M133" s="118"/>
      <c r="N133" s="118">
        <v>0</v>
      </c>
      <c r="O133" s="118">
        <v>0</v>
      </c>
      <c r="P133" s="118">
        <v>55.981499999999997</v>
      </c>
      <c r="R133" s="118"/>
      <c r="S133" s="119"/>
    </row>
    <row r="134" spans="1:19" x14ac:dyDescent="0.25">
      <c r="A134" s="118" t="s">
        <v>130</v>
      </c>
      <c r="B134" s="118">
        <v>509.19330000000002</v>
      </c>
      <c r="C134" s="118"/>
      <c r="D134" s="118">
        <v>509.19330000000002</v>
      </c>
      <c r="E134" s="118">
        <v>222</v>
      </c>
      <c r="F134" s="118">
        <v>149.95740000000001</v>
      </c>
      <c r="G134" s="118">
        <v>18.0106</v>
      </c>
      <c r="H134" s="118">
        <v>99</v>
      </c>
      <c r="I134" s="118">
        <v>65.329499999999996</v>
      </c>
      <c r="J134" s="118">
        <v>25.2529</v>
      </c>
      <c r="K134" s="118"/>
      <c r="L134" s="118">
        <v>10.5403</v>
      </c>
      <c r="M134" s="118"/>
      <c r="N134" s="118">
        <v>0</v>
      </c>
      <c r="O134" s="118">
        <v>0</v>
      </c>
      <c r="P134" s="118">
        <v>552.45680000000004</v>
      </c>
      <c r="Q134" s="120"/>
      <c r="R134" s="118"/>
      <c r="S134" s="119"/>
    </row>
    <row r="135" spans="1:19" x14ac:dyDescent="0.25">
      <c r="A135" s="118" t="s">
        <v>131</v>
      </c>
      <c r="B135" s="118">
        <v>138.2552</v>
      </c>
      <c r="C135" s="118"/>
      <c r="D135" s="118">
        <v>138.2552</v>
      </c>
      <c r="E135" s="118">
        <v>77.5</v>
      </c>
      <c r="F135" s="118">
        <v>40.716200000000001</v>
      </c>
      <c r="G135" s="118">
        <v>9.1959999999999997</v>
      </c>
      <c r="H135" s="118">
        <v>35</v>
      </c>
      <c r="I135" s="118">
        <v>17.738099999999999</v>
      </c>
      <c r="J135" s="118">
        <v>12.946400000000001</v>
      </c>
      <c r="K135" s="118"/>
      <c r="L135" s="118">
        <v>2.8618999999999999</v>
      </c>
      <c r="M135" s="118"/>
      <c r="N135" s="118">
        <v>0</v>
      </c>
      <c r="O135" s="118">
        <v>0</v>
      </c>
      <c r="P135" s="118">
        <v>160.39760000000001</v>
      </c>
      <c r="Q135" s="120"/>
      <c r="R135" s="118"/>
      <c r="S135" s="119"/>
    </row>
    <row r="136" spans="1:19" x14ac:dyDescent="0.25">
      <c r="A136" s="118" t="s">
        <v>132</v>
      </c>
      <c r="B136" s="118">
        <v>94.065200000000004</v>
      </c>
      <c r="C136" s="118"/>
      <c r="D136" s="118">
        <v>94.065200000000004</v>
      </c>
      <c r="E136" s="118">
        <v>33</v>
      </c>
      <c r="F136" s="118">
        <v>27.702200000000001</v>
      </c>
      <c r="G136" s="118">
        <v>1.3244</v>
      </c>
      <c r="H136" s="118">
        <v>9</v>
      </c>
      <c r="I136" s="118">
        <v>12.0686</v>
      </c>
      <c r="J136" s="118"/>
      <c r="K136" s="118"/>
      <c r="L136" s="118">
        <v>1.9471000000000001</v>
      </c>
      <c r="M136" s="118"/>
      <c r="N136" s="118">
        <v>0</v>
      </c>
      <c r="O136" s="118">
        <v>0</v>
      </c>
      <c r="P136" s="118">
        <v>95.389600000000002</v>
      </c>
      <c r="R136" s="118"/>
      <c r="S136" s="119"/>
    </row>
    <row r="137" spans="1:19" x14ac:dyDescent="0.25">
      <c r="A137" s="118" t="s">
        <v>133</v>
      </c>
      <c r="B137" s="118">
        <v>484.92189999999999</v>
      </c>
      <c r="C137" s="118"/>
      <c r="D137" s="118">
        <v>484.92189999999999</v>
      </c>
      <c r="E137" s="118">
        <v>149.63999999999999</v>
      </c>
      <c r="F137" s="118">
        <v>142.80950000000001</v>
      </c>
      <c r="G137" s="118">
        <v>1.7076</v>
      </c>
      <c r="H137" s="118">
        <v>56</v>
      </c>
      <c r="I137" s="118">
        <v>62.215499999999999</v>
      </c>
      <c r="J137" s="118"/>
      <c r="K137" s="118"/>
      <c r="L137" s="118">
        <v>10.0379</v>
      </c>
      <c r="M137" s="118"/>
      <c r="N137" s="118">
        <v>0</v>
      </c>
      <c r="O137" s="118">
        <v>0</v>
      </c>
      <c r="P137" s="118">
        <v>486.62950000000001</v>
      </c>
      <c r="R137" s="118"/>
      <c r="S137" s="119"/>
    </row>
    <row r="138" spans="1:19" x14ac:dyDescent="0.25">
      <c r="A138" s="118" t="s">
        <v>134</v>
      </c>
      <c r="B138" s="118">
        <v>145.28659999999999</v>
      </c>
      <c r="C138" s="118"/>
      <c r="D138" s="118">
        <v>145.28659999999999</v>
      </c>
      <c r="E138" s="118">
        <v>66</v>
      </c>
      <c r="F138" s="118">
        <v>42.786900000000003</v>
      </c>
      <c r="G138" s="118">
        <v>5.8033000000000001</v>
      </c>
      <c r="H138" s="118">
        <v>15</v>
      </c>
      <c r="I138" s="118">
        <v>18.6403</v>
      </c>
      <c r="J138" s="118"/>
      <c r="K138" s="118"/>
      <c r="L138" s="118">
        <v>3.0074000000000001</v>
      </c>
      <c r="M138" s="118"/>
      <c r="N138" s="118">
        <v>0</v>
      </c>
      <c r="O138" s="118">
        <v>0</v>
      </c>
      <c r="P138" s="118">
        <v>151.0899</v>
      </c>
      <c r="R138" s="118"/>
      <c r="S138" s="119"/>
    </row>
    <row r="139" spans="1:19" x14ac:dyDescent="0.25">
      <c r="A139" s="118" t="s">
        <v>135</v>
      </c>
      <c r="B139" s="118">
        <v>235.2465</v>
      </c>
      <c r="C139" s="118"/>
      <c r="D139" s="118">
        <v>235.2465</v>
      </c>
      <c r="E139" s="118">
        <v>69.790000000000006</v>
      </c>
      <c r="F139" s="118">
        <v>69.280100000000004</v>
      </c>
      <c r="G139" s="118">
        <v>0.1275</v>
      </c>
      <c r="H139" s="118">
        <v>39</v>
      </c>
      <c r="I139" s="118">
        <v>30.182099999999998</v>
      </c>
      <c r="J139" s="118">
        <v>6.6134000000000004</v>
      </c>
      <c r="K139" s="118"/>
      <c r="L139" s="118">
        <v>4.8696000000000002</v>
      </c>
      <c r="M139" s="118"/>
      <c r="N139" s="118">
        <v>0</v>
      </c>
      <c r="O139" s="118">
        <v>0</v>
      </c>
      <c r="P139" s="118">
        <v>241.98740000000001</v>
      </c>
      <c r="R139" s="118"/>
      <c r="S139" s="119"/>
    </row>
    <row r="140" spans="1:19" x14ac:dyDescent="0.25">
      <c r="A140" s="118" t="s">
        <v>136</v>
      </c>
      <c r="B140" s="118">
        <v>961.86479999999995</v>
      </c>
      <c r="C140" s="118"/>
      <c r="D140" s="118">
        <v>961.86479999999995</v>
      </c>
      <c r="E140" s="118">
        <v>645.89</v>
      </c>
      <c r="F140" s="118">
        <v>283.26920000000001</v>
      </c>
      <c r="G140" s="118">
        <v>90.655199999999994</v>
      </c>
      <c r="H140" s="118">
        <v>192</v>
      </c>
      <c r="I140" s="118">
        <v>123.40730000000001</v>
      </c>
      <c r="J140" s="118">
        <v>51.444600000000001</v>
      </c>
      <c r="K140" s="118">
        <v>3</v>
      </c>
      <c r="L140" s="118">
        <v>19.910599999999999</v>
      </c>
      <c r="M140" s="118"/>
      <c r="N140" s="118">
        <v>0</v>
      </c>
      <c r="O140" s="118">
        <v>0</v>
      </c>
      <c r="P140" s="120">
        <v>1103.9646</v>
      </c>
      <c r="Q140" s="120"/>
      <c r="R140" s="118"/>
      <c r="S140" s="119"/>
    </row>
    <row r="141" spans="1:19" x14ac:dyDescent="0.25">
      <c r="A141" s="118" t="s">
        <v>510</v>
      </c>
      <c r="B141" s="118">
        <v>156.6114</v>
      </c>
      <c r="C141" s="118">
        <v>0.16489999999999999</v>
      </c>
      <c r="D141" s="118">
        <v>112.1224</v>
      </c>
      <c r="E141" s="118">
        <v>118.08</v>
      </c>
      <c r="F141" s="118">
        <v>46.1706</v>
      </c>
      <c r="G141" s="118">
        <v>17.9773</v>
      </c>
      <c r="H141" s="118">
        <v>15</v>
      </c>
      <c r="I141" s="118">
        <v>14.385300000000001</v>
      </c>
      <c r="J141" s="118">
        <v>0.46100000000000002</v>
      </c>
      <c r="K141" s="118"/>
      <c r="L141" s="118">
        <v>2.3209</v>
      </c>
      <c r="M141" s="118"/>
      <c r="N141" s="118">
        <v>2.5457999999999998</v>
      </c>
      <c r="O141" s="118">
        <v>0</v>
      </c>
      <c r="P141" s="118">
        <v>177.7604</v>
      </c>
      <c r="Q141" s="120"/>
      <c r="R141" s="118"/>
      <c r="S141" s="119"/>
    </row>
    <row r="142" spans="1:19" x14ac:dyDescent="0.25">
      <c r="A142" s="118" t="s">
        <v>511</v>
      </c>
      <c r="B142" s="118">
        <v>261.60250000000002</v>
      </c>
      <c r="C142" s="118"/>
      <c r="D142" s="118">
        <v>180.71029999999999</v>
      </c>
      <c r="E142" s="118">
        <v>187.16</v>
      </c>
      <c r="F142" s="118">
        <v>77.041899999999998</v>
      </c>
      <c r="G142" s="118">
        <v>27.529499999999999</v>
      </c>
      <c r="H142" s="118">
        <v>10</v>
      </c>
      <c r="I142" s="118">
        <v>23.185099999999998</v>
      </c>
      <c r="J142" s="118"/>
      <c r="K142" s="118"/>
      <c r="L142" s="118">
        <v>3.7406999999999999</v>
      </c>
      <c r="M142" s="118"/>
      <c r="N142" s="118">
        <v>0</v>
      </c>
      <c r="O142" s="118">
        <v>0</v>
      </c>
      <c r="P142" s="118">
        <v>289.13200000000001</v>
      </c>
      <c r="R142" s="118"/>
      <c r="S142" s="119"/>
    </row>
    <row r="143" spans="1:19" x14ac:dyDescent="0.25">
      <c r="A143" s="118" t="s">
        <v>512</v>
      </c>
      <c r="B143" s="118">
        <v>319.10770000000002</v>
      </c>
      <c r="C143" s="118"/>
      <c r="D143" s="118">
        <v>211.7319</v>
      </c>
      <c r="E143" s="118">
        <v>181.48</v>
      </c>
      <c r="F143" s="118">
        <v>93.977199999999996</v>
      </c>
      <c r="G143" s="118">
        <v>21.875699999999998</v>
      </c>
      <c r="H143" s="118">
        <v>29</v>
      </c>
      <c r="I143" s="118">
        <v>27.165199999999999</v>
      </c>
      <c r="J143" s="118">
        <v>1.3761000000000001</v>
      </c>
      <c r="K143" s="118"/>
      <c r="L143" s="118">
        <v>4.3829000000000002</v>
      </c>
      <c r="M143" s="118"/>
      <c r="N143" s="118">
        <v>0</v>
      </c>
      <c r="O143" s="118">
        <v>0</v>
      </c>
      <c r="P143" s="118">
        <v>342.35950000000003</v>
      </c>
      <c r="R143" s="118"/>
      <c r="S143" s="119"/>
    </row>
    <row r="144" spans="1:19" x14ac:dyDescent="0.25">
      <c r="A144" s="118" t="s">
        <v>513</v>
      </c>
      <c r="B144" s="118">
        <v>250.08029999999999</v>
      </c>
      <c r="C144" s="118"/>
      <c r="D144" s="118">
        <v>186.02330000000001</v>
      </c>
      <c r="E144" s="118">
        <v>165.24</v>
      </c>
      <c r="F144" s="118">
        <v>73.648600000000002</v>
      </c>
      <c r="G144" s="118">
        <v>22.8978</v>
      </c>
      <c r="H144" s="118">
        <v>28</v>
      </c>
      <c r="I144" s="118">
        <v>23.866800000000001</v>
      </c>
      <c r="J144" s="118">
        <v>3.0998999999999999</v>
      </c>
      <c r="K144" s="118"/>
      <c r="L144" s="118">
        <v>3.8506999999999998</v>
      </c>
      <c r="M144" s="118"/>
      <c r="N144" s="118">
        <v>0</v>
      </c>
      <c r="O144" s="118">
        <v>0</v>
      </c>
      <c r="P144" s="118">
        <v>276.07799999999997</v>
      </c>
      <c r="Q144" s="120"/>
      <c r="R144" s="118"/>
      <c r="S144" s="119"/>
    </row>
    <row r="145" spans="1:19" x14ac:dyDescent="0.25">
      <c r="A145" s="118" t="s">
        <v>514</v>
      </c>
      <c r="B145" s="118">
        <v>93.799099999999996</v>
      </c>
      <c r="C145" s="118"/>
      <c r="D145" s="118">
        <v>71.262699999999995</v>
      </c>
      <c r="E145" s="118">
        <v>67</v>
      </c>
      <c r="F145" s="118">
        <v>27.623799999999999</v>
      </c>
      <c r="G145" s="118">
        <v>9.8439999999999994</v>
      </c>
      <c r="H145" s="118">
        <v>10</v>
      </c>
      <c r="I145" s="118">
        <v>9.1430000000000007</v>
      </c>
      <c r="J145" s="118">
        <v>0.64270000000000005</v>
      </c>
      <c r="K145" s="118"/>
      <c r="L145" s="118">
        <v>1.4751000000000001</v>
      </c>
      <c r="M145" s="118"/>
      <c r="N145" s="118">
        <v>0</v>
      </c>
      <c r="O145" s="118">
        <v>0</v>
      </c>
      <c r="P145" s="118">
        <v>104.28579999999999</v>
      </c>
      <c r="Q145" s="120"/>
      <c r="R145" s="118"/>
      <c r="S145" s="119"/>
    </row>
    <row r="146" spans="1:19" x14ac:dyDescent="0.25">
      <c r="A146" s="118" t="s">
        <v>515</v>
      </c>
      <c r="B146" s="118">
        <v>93.314599999999999</v>
      </c>
      <c r="C146" s="118">
        <v>9.1890000000000001</v>
      </c>
      <c r="D146" s="118">
        <v>76.009799999999998</v>
      </c>
      <c r="E146" s="118">
        <v>70</v>
      </c>
      <c r="F146" s="118">
        <v>30.1873</v>
      </c>
      <c r="G146" s="118">
        <v>9.9532000000000007</v>
      </c>
      <c r="H146" s="118">
        <v>12</v>
      </c>
      <c r="I146" s="118">
        <v>9.7521000000000004</v>
      </c>
      <c r="J146" s="118">
        <v>1.6859999999999999</v>
      </c>
      <c r="K146" s="118"/>
      <c r="L146" s="118">
        <v>1.5733999999999999</v>
      </c>
      <c r="M146" s="118"/>
      <c r="N146" s="118">
        <v>0</v>
      </c>
      <c r="O146" s="118">
        <v>0</v>
      </c>
      <c r="P146" s="118">
        <v>114.14279999999999</v>
      </c>
      <c r="Q146" s="120"/>
      <c r="R146" s="118"/>
      <c r="S146" s="119"/>
    </row>
    <row r="147" spans="1:19" x14ac:dyDescent="0.25">
      <c r="A147" s="118" t="s">
        <v>137</v>
      </c>
      <c r="B147" s="120">
        <v>1126.3498</v>
      </c>
      <c r="C147" s="118">
        <v>41.147100000000002</v>
      </c>
      <c r="D147" s="120">
        <v>1167.4969000000001</v>
      </c>
      <c r="E147" s="118">
        <v>775.16</v>
      </c>
      <c r="F147" s="118">
        <v>343.82780000000002</v>
      </c>
      <c r="G147" s="118">
        <v>107.833</v>
      </c>
      <c r="H147" s="118">
        <v>192</v>
      </c>
      <c r="I147" s="118">
        <v>149.78989999999999</v>
      </c>
      <c r="J147" s="118">
        <v>31.657599999999999</v>
      </c>
      <c r="K147" s="118">
        <v>1</v>
      </c>
      <c r="L147" s="118">
        <v>24.167200000000001</v>
      </c>
      <c r="M147" s="118"/>
      <c r="N147" s="118">
        <v>28.2272</v>
      </c>
      <c r="O147" s="118">
        <v>0</v>
      </c>
      <c r="P147" s="120">
        <v>1335.2147</v>
      </c>
      <c r="Q147" s="120"/>
      <c r="R147" s="118"/>
      <c r="S147" s="119"/>
    </row>
    <row r="148" spans="1:19" x14ac:dyDescent="0.25">
      <c r="A148" s="118" t="s">
        <v>138</v>
      </c>
      <c r="B148" s="118">
        <v>832.17600000000004</v>
      </c>
      <c r="C148" s="118">
        <v>6.5582000000000003</v>
      </c>
      <c r="D148" s="118">
        <v>838.73419999999999</v>
      </c>
      <c r="E148" s="118">
        <v>653.71</v>
      </c>
      <c r="F148" s="118">
        <v>247.00720000000001</v>
      </c>
      <c r="G148" s="118">
        <v>101.67570000000001</v>
      </c>
      <c r="H148" s="118">
        <v>118</v>
      </c>
      <c r="I148" s="118">
        <v>107.6096</v>
      </c>
      <c r="J148" s="118">
        <v>7.7927999999999997</v>
      </c>
      <c r="K148" s="118">
        <v>2</v>
      </c>
      <c r="L148" s="118">
        <v>17.361799999999999</v>
      </c>
      <c r="M148" s="118"/>
      <c r="N148" s="118">
        <v>19.713799999999999</v>
      </c>
      <c r="O148" s="118">
        <v>0</v>
      </c>
      <c r="P148" s="118">
        <v>967.91650000000004</v>
      </c>
      <c r="R148" s="118"/>
      <c r="S148" s="119"/>
    </row>
    <row r="149" spans="1:19" x14ac:dyDescent="0.25">
      <c r="A149" s="118" t="s">
        <v>139</v>
      </c>
      <c r="B149" s="118">
        <v>477.31959999999998</v>
      </c>
      <c r="C149" s="118">
        <v>11.062099999999999</v>
      </c>
      <c r="D149" s="118">
        <v>488.38170000000002</v>
      </c>
      <c r="E149" s="118">
        <v>295</v>
      </c>
      <c r="F149" s="118">
        <v>143.82839999999999</v>
      </c>
      <c r="G149" s="118">
        <v>37.792900000000003</v>
      </c>
      <c r="H149" s="118">
        <v>60</v>
      </c>
      <c r="I149" s="118">
        <v>62.659399999999998</v>
      </c>
      <c r="J149" s="118"/>
      <c r="K149" s="118">
        <v>1</v>
      </c>
      <c r="L149" s="118">
        <v>10.109500000000001</v>
      </c>
      <c r="M149" s="118"/>
      <c r="N149" s="118">
        <v>12.0085</v>
      </c>
      <c r="O149" s="118">
        <v>0</v>
      </c>
      <c r="P149" s="118">
        <v>538.18309999999997</v>
      </c>
      <c r="R149" s="118"/>
      <c r="S149" s="119"/>
    </row>
    <row r="150" spans="1:19" x14ac:dyDescent="0.25">
      <c r="A150" s="118" t="s">
        <v>140</v>
      </c>
      <c r="B150" s="118">
        <v>421.8245</v>
      </c>
      <c r="C150" s="118"/>
      <c r="D150" s="118">
        <v>421.8245</v>
      </c>
      <c r="E150" s="118">
        <v>268.94</v>
      </c>
      <c r="F150" s="118">
        <v>124.2273</v>
      </c>
      <c r="G150" s="118">
        <v>36.178199999999997</v>
      </c>
      <c r="H150" s="118">
        <v>58</v>
      </c>
      <c r="I150" s="118">
        <v>54.120100000000001</v>
      </c>
      <c r="J150" s="118">
        <v>2.9098999999999999</v>
      </c>
      <c r="K150" s="118">
        <v>12</v>
      </c>
      <c r="L150" s="118">
        <v>8.7317999999999998</v>
      </c>
      <c r="M150" s="118">
        <v>1.9609000000000001</v>
      </c>
      <c r="N150" s="118">
        <v>9.734</v>
      </c>
      <c r="O150" s="118">
        <v>0</v>
      </c>
      <c r="P150" s="118">
        <v>472.60750000000002</v>
      </c>
      <c r="R150" s="118"/>
      <c r="S150" s="119"/>
    </row>
    <row r="151" spans="1:19" x14ac:dyDescent="0.25">
      <c r="A151" s="118" t="s">
        <v>141</v>
      </c>
      <c r="B151" s="118">
        <v>299.05250000000001</v>
      </c>
      <c r="C151" s="118"/>
      <c r="D151" s="118">
        <v>299.05250000000001</v>
      </c>
      <c r="E151" s="118">
        <v>259.51</v>
      </c>
      <c r="F151" s="118">
        <v>88.070999999999998</v>
      </c>
      <c r="G151" s="118">
        <v>42.8598</v>
      </c>
      <c r="H151" s="118">
        <v>46</v>
      </c>
      <c r="I151" s="118">
        <v>38.368400000000001</v>
      </c>
      <c r="J151" s="118">
        <v>5.7237</v>
      </c>
      <c r="K151" s="118">
        <v>22</v>
      </c>
      <c r="L151" s="118">
        <v>6.1904000000000003</v>
      </c>
      <c r="M151" s="118">
        <v>9.4857999999999993</v>
      </c>
      <c r="N151" s="118">
        <v>10.1602</v>
      </c>
      <c r="O151" s="118">
        <v>0</v>
      </c>
      <c r="P151" s="118">
        <v>367.28199999999998</v>
      </c>
      <c r="R151" s="118"/>
      <c r="S151" s="119"/>
    </row>
    <row r="152" spans="1:19" x14ac:dyDescent="0.25">
      <c r="A152" s="118" t="s">
        <v>142</v>
      </c>
      <c r="B152" s="118">
        <v>612.05079999999998</v>
      </c>
      <c r="C152" s="118">
        <v>1.4568000000000001</v>
      </c>
      <c r="D152" s="118">
        <v>613.50760000000002</v>
      </c>
      <c r="E152" s="118">
        <v>447.03</v>
      </c>
      <c r="F152" s="118">
        <v>180.678</v>
      </c>
      <c r="G152" s="118">
        <v>66.587999999999994</v>
      </c>
      <c r="H152" s="118">
        <v>96</v>
      </c>
      <c r="I152" s="118">
        <v>78.712999999999994</v>
      </c>
      <c r="J152" s="118">
        <v>12.965199999999999</v>
      </c>
      <c r="K152" s="118">
        <v>93</v>
      </c>
      <c r="L152" s="118">
        <v>12.6996</v>
      </c>
      <c r="M152" s="118">
        <v>48.180199999999999</v>
      </c>
      <c r="N152" s="118">
        <v>0</v>
      </c>
      <c r="O152" s="118">
        <v>0</v>
      </c>
      <c r="P152" s="118">
        <v>741.24099999999999</v>
      </c>
      <c r="R152" s="118"/>
      <c r="S152" s="119"/>
    </row>
    <row r="153" spans="1:19" x14ac:dyDescent="0.25">
      <c r="A153" s="118" t="s">
        <v>143</v>
      </c>
      <c r="B153" s="118">
        <v>211.84399999999999</v>
      </c>
      <c r="C153" s="118"/>
      <c r="D153" s="118">
        <v>211.84399999999999</v>
      </c>
      <c r="E153" s="118">
        <v>187.48</v>
      </c>
      <c r="F153" s="118">
        <v>62.388100000000001</v>
      </c>
      <c r="G153" s="118">
        <v>31.273</v>
      </c>
      <c r="H153" s="118">
        <v>31</v>
      </c>
      <c r="I153" s="118">
        <v>27.179600000000001</v>
      </c>
      <c r="J153" s="118">
        <v>2.8653</v>
      </c>
      <c r="K153" s="118">
        <v>12</v>
      </c>
      <c r="L153" s="118">
        <v>4.3852000000000002</v>
      </c>
      <c r="M153" s="118">
        <v>4.5689000000000002</v>
      </c>
      <c r="N153" s="118">
        <v>0</v>
      </c>
      <c r="O153" s="118">
        <v>0</v>
      </c>
      <c r="P153" s="118">
        <v>250.55119999999999</v>
      </c>
      <c r="R153" s="118"/>
      <c r="S153" s="119"/>
    </row>
    <row r="154" spans="1:19" x14ac:dyDescent="0.25">
      <c r="A154" s="118" t="s">
        <v>144</v>
      </c>
      <c r="B154" s="120">
        <v>1671.4143999999999</v>
      </c>
      <c r="C154" s="118">
        <v>13.793200000000001</v>
      </c>
      <c r="D154" s="120">
        <v>1685.2076</v>
      </c>
      <c r="E154" s="120">
        <v>1350.33</v>
      </c>
      <c r="F154" s="118">
        <v>496.29360000000003</v>
      </c>
      <c r="G154" s="118">
        <v>213.50909999999999</v>
      </c>
      <c r="H154" s="118">
        <v>277</v>
      </c>
      <c r="I154" s="118">
        <v>216.21209999999999</v>
      </c>
      <c r="J154" s="118">
        <v>45.590899999999998</v>
      </c>
      <c r="K154" s="118">
        <v>19</v>
      </c>
      <c r="L154" s="118">
        <v>34.883800000000001</v>
      </c>
      <c r="M154" s="118"/>
      <c r="N154" s="118">
        <v>1.8283</v>
      </c>
      <c r="O154" s="118">
        <v>0</v>
      </c>
      <c r="P154" s="120">
        <v>1946.1359</v>
      </c>
      <c r="R154" s="118"/>
      <c r="S154" s="119"/>
    </row>
    <row r="155" spans="1:19" x14ac:dyDescent="0.25">
      <c r="A155" s="118" t="s">
        <v>516</v>
      </c>
      <c r="B155" s="118">
        <v>153.58500000000001</v>
      </c>
      <c r="C155" s="118">
        <v>0.74709999999999999</v>
      </c>
      <c r="D155" s="118">
        <v>107.8849</v>
      </c>
      <c r="E155" s="118">
        <v>40</v>
      </c>
      <c r="F155" s="118">
        <v>45.450800000000001</v>
      </c>
      <c r="G155" s="118"/>
      <c r="H155" s="118">
        <v>20</v>
      </c>
      <c r="I155" s="118">
        <v>13.8416</v>
      </c>
      <c r="J155" s="118">
        <v>4.6188000000000002</v>
      </c>
      <c r="K155" s="118"/>
      <c r="L155" s="118">
        <v>2.2332000000000001</v>
      </c>
      <c r="M155" s="118"/>
      <c r="N155" s="118">
        <v>0</v>
      </c>
      <c r="O155" s="118">
        <v>0</v>
      </c>
      <c r="P155" s="118">
        <v>158.95089999999999</v>
      </c>
      <c r="R155" s="118"/>
      <c r="S155" s="119"/>
    </row>
    <row r="156" spans="1:19" x14ac:dyDescent="0.25">
      <c r="A156" s="118" t="s">
        <v>145</v>
      </c>
      <c r="B156" s="120">
        <v>2635.9596999999999</v>
      </c>
      <c r="C156" s="118">
        <v>131.94409999999999</v>
      </c>
      <c r="D156" s="120">
        <v>2767.9038</v>
      </c>
      <c r="E156" s="120">
        <v>1159.77</v>
      </c>
      <c r="F156" s="118">
        <v>815.14769999999999</v>
      </c>
      <c r="G156" s="118">
        <v>86.155600000000007</v>
      </c>
      <c r="H156" s="118">
        <v>488</v>
      </c>
      <c r="I156" s="118">
        <v>355.12209999999999</v>
      </c>
      <c r="J156" s="118">
        <v>99.658500000000004</v>
      </c>
      <c r="K156" s="118">
        <v>25</v>
      </c>
      <c r="L156" s="118">
        <v>57.2956</v>
      </c>
      <c r="M156" s="118"/>
      <c r="N156" s="118">
        <v>25.016200000000001</v>
      </c>
      <c r="O156" s="118">
        <v>0</v>
      </c>
      <c r="P156" s="120">
        <v>2978.7341000000001</v>
      </c>
      <c r="R156" s="118"/>
      <c r="S156" s="119"/>
    </row>
    <row r="157" spans="1:19" x14ac:dyDescent="0.25">
      <c r="A157" s="118" t="s">
        <v>146</v>
      </c>
      <c r="B157" s="120">
        <v>2941.9005000000002</v>
      </c>
      <c r="C157" s="118">
        <v>98.7791</v>
      </c>
      <c r="D157" s="120">
        <v>3040.6795999999999</v>
      </c>
      <c r="E157" s="118">
        <v>990.19</v>
      </c>
      <c r="F157" s="118">
        <v>895.48009999999999</v>
      </c>
      <c r="G157" s="118">
        <v>23.677499999999998</v>
      </c>
      <c r="H157" s="118">
        <v>341</v>
      </c>
      <c r="I157" s="118">
        <v>390.11919999999998</v>
      </c>
      <c r="J157" s="118"/>
      <c r="K157" s="118">
        <v>27</v>
      </c>
      <c r="L157" s="118">
        <v>62.942100000000003</v>
      </c>
      <c r="M157" s="118"/>
      <c r="N157" s="118">
        <v>0</v>
      </c>
      <c r="O157" s="118">
        <v>0</v>
      </c>
      <c r="P157" s="120">
        <v>3064.3571000000002</v>
      </c>
      <c r="R157" s="118"/>
      <c r="S157" s="119"/>
    </row>
    <row r="158" spans="1:19" x14ac:dyDescent="0.25">
      <c r="A158" s="118" t="s">
        <v>517</v>
      </c>
      <c r="B158" s="118">
        <v>373.41980000000001</v>
      </c>
      <c r="C158" s="118">
        <v>11.5327</v>
      </c>
      <c r="D158" s="118">
        <v>290.07139999999998</v>
      </c>
      <c r="E158" s="118">
        <v>153.96</v>
      </c>
      <c r="F158" s="118">
        <v>113.3685</v>
      </c>
      <c r="G158" s="118">
        <v>10.1479</v>
      </c>
      <c r="H158" s="118">
        <v>53</v>
      </c>
      <c r="I158" s="118">
        <v>37.216200000000001</v>
      </c>
      <c r="J158" s="118">
        <v>11.837899999999999</v>
      </c>
      <c r="K158" s="118"/>
      <c r="L158" s="118">
        <v>6.0045000000000002</v>
      </c>
      <c r="M158" s="118"/>
      <c r="N158" s="118">
        <v>6.4744999999999999</v>
      </c>
      <c r="O158" s="118">
        <v>0</v>
      </c>
      <c r="P158" s="118">
        <v>413.4128</v>
      </c>
      <c r="R158" s="118"/>
      <c r="S158" s="119"/>
    </row>
    <row r="159" spans="1:19" x14ac:dyDescent="0.25">
      <c r="A159" s="118" t="s">
        <v>518</v>
      </c>
      <c r="B159" s="118">
        <v>256.274</v>
      </c>
      <c r="C159" s="118">
        <v>5.6580000000000004</v>
      </c>
      <c r="D159" s="118">
        <v>187.7818</v>
      </c>
      <c r="E159" s="118">
        <v>42</v>
      </c>
      <c r="F159" s="118">
        <v>77.138999999999996</v>
      </c>
      <c r="G159" s="118"/>
      <c r="H159" s="118">
        <v>15</v>
      </c>
      <c r="I159" s="118">
        <v>24.092400000000001</v>
      </c>
      <c r="J159" s="118"/>
      <c r="K159" s="118"/>
      <c r="L159" s="118">
        <v>3.8871000000000002</v>
      </c>
      <c r="M159" s="118"/>
      <c r="N159" s="118">
        <v>0</v>
      </c>
      <c r="O159" s="118">
        <v>0</v>
      </c>
      <c r="P159" s="118">
        <v>261.93200000000002</v>
      </c>
      <c r="R159" s="118"/>
      <c r="S159" s="119"/>
    </row>
    <row r="160" spans="1:19" x14ac:dyDescent="0.25">
      <c r="A160" s="118" t="s">
        <v>519</v>
      </c>
      <c r="B160" s="118">
        <v>91.148600000000002</v>
      </c>
      <c r="C160" s="118">
        <v>0.217</v>
      </c>
      <c r="D160" s="118">
        <v>63.707099999999997</v>
      </c>
      <c r="E160" s="118">
        <v>19.5</v>
      </c>
      <c r="F160" s="118">
        <v>26.9072</v>
      </c>
      <c r="G160" s="118"/>
      <c r="H160" s="118">
        <v>13</v>
      </c>
      <c r="I160" s="118">
        <v>8.1736000000000004</v>
      </c>
      <c r="J160" s="118">
        <v>3.6198000000000001</v>
      </c>
      <c r="K160" s="118"/>
      <c r="L160" s="118">
        <v>1.3187</v>
      </c>
      <c r="M160" s="118"/>
      <c r="N160" s="118">
        <v>0</v>
      </c>
      <c r="O160" s="118">
        <v>0</v>
      </c>
      <c r="P160" s="118">
        <v>94.985399999999998</v>
      </c>
      <c r="R160" s="118"/>
      <c r="S160" s="119"/>
    </row>
    <row r="161" spans="1:19" x14ac:dyDescent="0.25">
      <c r="A161" s="118" t="s">
        <v>147</v>
      </c>
      <c r="B161" s="120">
        <v>1797.1853000000001</v>
      </c>
      <c r="C161" s="118">
        <v>91.829300000000003</v>
      </c>
      <c r="D161" s="120">
        <v>1889.0146</v>
      </c>
      <c r="E161" s="120">
        <v>1015.33</v>
      </c>
      <c r="F161" s="118">
        <v>556.31479999999999</v>
      </c>
      <c r="G161" s="118">
        <v>114.7538</v>
      </c>
      <c r="H161" s="118">
        <v>277</v>
      </c>
      <c r="I161" s="118">
        <v>242.36060000000001</v>
      </c>
      <c r="J161" s="118">
        <v>25.979600000000001</v>
      </c>
      <c r="K161" s="118"/>
      <c r="L161" s="118">
        <v>39.102600000000002</v>
      </c>
      <c r="M161" s="118"/>
      <c r="N161" s="118">
        <v>25.078499999999998</v>
      </c>
      <c r="O161" s="118">
        <v>0</v>
      </c>
      <c r="P161" s="120">
        <v>2054.8265000000001</v>
      </c>
      <c r="R161" s="118"/>
      <c r="S161" s="119"/>
    </row>
    <row r="162" spans="1:19" x14ac:dyDescent="0.25">
      <c r="A162" s="118" t="s">
        <v>148</v>
      </c>
      <c r="B162" s="120">
        <v>1756.2762</v>
      </c>
      <c r="C162" s="118">
        <v>38.887</v>
      </c>
      <c r="D162" s="120">
        <v>1795.1632</v>
      </c>
      <c r="E162" s="118">
        <v>960.89</v>
      </c>
      <c r="F162" s="118">
        <v>528.67560000000003</v>
      </c>
      <c r="G162" s="118">
        <v>108.0536</v>
      </c>
      <c r="H162" s="118">
        <v>264</v>
      </c>
      <c r="I162" s="118">
        <v>230.3194</v>
      </c>
      <c r="J162" s="118">
        <v>25.260400000000001</v>
      </c>
      <c r="K162" s="118">
        <v>3</v>
      </c>
      <c r="L162" s="118">
        <v>37.1599</v>
      </c>
      <c r="M162" s="118"/>
      <c r="N162" s="118">
        <v>0</v>
      </c>
      <c r="O162" s="118">
        <v>0</v>
      </c>
      <c r="P162" s="120">
        <v>1928.4772</v>
      </c>
      <c r="R162" s="118"/>
      <c r="S162" s="119"/>
    </row>
    <row r="163" spans="1:19" x14ac:dyDescent="0.25">
      <c r="A163" s="118" t="s">
        <v>149</v>
      </c>
      <c r="B163" s="118">
        <v>435.44159999999999</v>
      </c>
      <c r="C163" s="118">
        <v>16.540199999999999</v>
      </c>
      <c r="D163" s="118">
        <v>451.98180000000002</v>
      </c>
      <c r="E163" s="118">
        <v>177</v>
      </c>
      <c r="F163" s="118">
        <v>133.1086</v>
      </c>
      <c r="G163" s="118">
        <v>10.972799999999999</v>
      </c>
      <c r="H163" s="118">
        <v>89</v>
      </c>
      <c r="I163" s="118">
        <v>57.9893</v>
      </c>
      <c r="J163" s="118">
        <v>23.258099999999999</v>
      </c>
      <c r="K163" s="118">
        <v>1</v>
      </c>
      <c r="L163" s="118">
        <v>9.3559999999999999</v>
      </c>
      <c r="M163" s="118"/>
      <c r="N163" s="118">
        <v>4.6387</v>
      </c>
      <c r="O163" s="118">
        <v>0</v>
      </c>
      <c r="P163" s="118">
        <v>490.85140000000001</v>
      </c>
      <c r="R163" s="118"/>
      <c r="S163" s="119"/>
    </row>
    <row r="164" spans="1:19" x14ac:dyDescent="0.25">
      <c r="A164" s="118" t="s">
        <v>150</v>
      </c>
      <c r="B164" s="120">
        <v>3221.3350999999998</v>
      </c>
      <c r="C164" s="118">
        <v>45.653799999999997</v>
      </c>
      <c r="D164" s="120">
        <v>3266.9888999999998</v>
      </c>
      <c r="E164" s="118">
        <v>774.81</v>
      </c>
      <c r="F164" s="118">
        <v>962.12819999999999</v>
      </c>
      <c r="G164" s="118"/>
      <c r="H164" s="118">
        <v>485</v>
      </c>
      <c r="I164" s="118">
        <v>419.15469999999999</v>
      </c>
      <c r="J164" s="118">
        <v>49.384</v>
      </c>
      <c r="K164" s="118">
        <v>38</v>
      </c>
      <c r="L164" s="118">
        <v>67.6267</v>
      </c>
      <c r="M164" s="118"/>
      <c r="N164" s="118">
        <v>9.8587000000000007</v>
      </c>
      <c r="O164" s="118">
        <v>0</v>
      </c>
      <c r="P164" s="120">
        <v>3326.2316000000001</v>
      </c>
      <c r="R164" s="118"/>
      <c r="S164" s="119"/>
    </row>
    <row r="165" spans="1:19" x14ac:dyDescent="0.25">
      <c r="A165" s="118" t="s">
        <v>151</v>
      </c>
      <c r="B165" s="120">
        <v>1612.5391</v>
      </c>
      <c r="C165" s="118">
        <v>19.483799999999999</v>
      </c>
      <c r="D165" s="120">
        <v>1632.0228999999999</v>
      </c>
      <c r="E165" s="118">
        <v>587</v>
      </c>
      <c r="F165" s="118">
        <v>480.63069999999999</v>
      </c>
      <c r="G165" s="118">
        <v>26.592300000000002</v>
      </c>
      <c r="H165" s="118">
        <v>271</v>
      </c>
      <c r="I165" s="118">
        <v>209.38849999999999</v>
      </c>
      <c r="J165" s="118">
        <v>46.208599999999997</v>
      </c>
      <c r="K165" s="118">
        <v>7</v>
      </c>
      <c r="L165" s="118">
        <v>33.782899999999998</v>
      </c>
      <c r="M165" s="118"/>
      <c r="N165" s="118">
        <v>0</v>
      </c>
      <c r="O165" s="118">
        <v>0</v>
      </c>
      <c r="P165" s="120">
        <v>1704.8237999999999</v>
      </c>
      <c r="R165" s="118"/>
      <c r="S165" s="119"/>
    </row>
    <row r="166" spans="1:19" x14ac:dyDescent="0.25">
      <c r="A166" s="118" t="s">
        <v>152</v>
      </c>
      <c r="B166" s="118">
        <v>801.48239999999998</v>
      </c>
      <c r="C166" s="118">
        <v>18.78</v>
      </c>
      <c r="D166" s="118">
        <v>820.26239999999996</v>
      </c>
      <c r="E166" s="118">
        <v>274.17</v>
      </c>
      <c r="F166" s="118">
        <v>241.56729999999999</v>
      </c>
      <c r="G166" s="118">
        <v>8.1507000000000005</v>
      </c>
      <c r="H166" s="118">
        <v>142</v>
      </c>
      <c r="I166" s="118">
        <v>105.2397</v>
      </c>
      <c r="J166" s="118">
        <v>27.5703</v>
      </c>
      <c r="K166" s="118"/>
      <c r="L166" s="118">
        <v>16.979399999999998</v>
      </c>
      <c r="M166" s="118"/>
      <c r="N166" s="118">
        <v>4.899</v>
      </c>
      <c r="O166" s="118">
        <v>0</v>
      </c>
      <c r="P166" s="118">
        <v>860.88239999999996</v>
      </c>
      <c r="R166" s="118"/>
      <c r="S166" s="119"/>
    </row>
    <row r="167" spans="1:19" x14ac:dyDescent="0.25">
      <c r="A167" s="118" t="s">
        <v>153</v>
      </c>
      <c r="B167" s="118">
        <v>311.01749999999998</v>
      </c>
      <c r="C167" s="118"/>
      <c r="D167" s="118">
        <v>311.01749999999998</v>
      </c>
      <c r="E167" s="118">
        <v>120</v>
      </c>
      <c r="F167" s="118">
        <v>91.594700000000003</v>
      </c>
      <c r="G167" s="118">
        <v>7.1013000000000002</v>
      </c>
      <c r="H167" s="118">
        <v>48</v>
      </c>
      <c r="I167" s="118">
        <v>39.903500000000001</v>
      </c>
      <c r="J167" s="118">
        <v>6.0723000000000003</v>
      </c>
      <c r="K167" s="118"/>
      <c r="L167" s="118">
        <v>6.4381000000000004</v>
      </c>
      <c r="M167" s="118"/>
      <c r="N167" s="118">
        <v>0</v>
      </c>
      <c r="O167" s="118">
        <v>0</v>
      </c>
      <c r="P167" s="118">
        <v>324.19110000000001</v>
      </c>
      <c r="R167" s="118"/>
      <c r="S167" s="119"/>
    </row>
    <row r="168" spans="1:19" x14ac:dyDescent="0.25">
      <c r="A168" s="118" t="s">
        <v>154</v>
      </c>
      <c r="B168" s="118">
        <v>318.40179999999998</v>
      </c>
      <c r="C168" s="118"/>
      <c r="D168" s="118">
        <v>318.40179999999998</v>
      </c>
      <c r="E168" s="118">
        <v>126</v>
      </c>
      <c r="F168" s="118">
        <v>93.769300000000001</v>
      </c>
      <c r="G168" s="118">
        <v>8.0577000000000005</v>
      </c>
      <c r="H168" s="118">
        <v>41</v>
      </c>
      <c r="I168" s="118">
        <v>40.850999999999999</v>
      </c>
      <c r="J168" s="118">
        <v>0.1118</v>
      </c>
      <c r="K168" s="118"/>
      <c r="L168" s="118">
        <v>6.5909000000000004</v>
      </c>
      <c r="M168" s="118"/>
      <c r="N168" s="118">
        <v>0</v>
      </c>
      <c r="O168" s="118">
        <v>0</v>
      </c>
      <c r="P168" s="118">
        <v>326.57130000000001</v>
      </c>
      <c r="R168" s="118"/>
      <c r="S168" s="119"/>
    </row>
    <row r="169" spans="1:19" x14ac:dyDescent="0.25">
      <c r="A169" s="118" t="s">
        <v>155</v>
      </c>
      <c r="B169" s="118">
        <v>390.72059999999999</v>
      </c>
      <c r="C169" s="118"/>
      <c r="D169" s="118">
        <v>390.72059999999999</v>
      </c>
      <c r="E169" s="118">
        <v>232.9</v>
      </c>
      <c r="F169" s="118">
        <v>115.0672</v>
      </c>
      <c r="G169" s="118">
        <v>29.458200000000001</v>
      </c>
      <c r="H169" s="118">
        <v>57</v>
      </c>
      <c r="I169" s="118">
        <v>50.1295</v>
      </c>
      <c r="J169" s="118">
        <v>5.1528999999999998</v>
      </c>
      <c r="K169" s="118"/>
      <c r="L169" s="118">
        <v>8.0878999999999994</v>
      </c>
      <c r="M169" s="118"/>
      <c r="N169" s="118">
        <v>0</v>
      </c>
      <c r="O169" s="118">
        <v>0</v>
      </c>
      <c r="P169" s="118">
        <v>425.33170000000001</v>
      </c>
      <c r="R169" s="118"/>
      <c r="S169" s="119"/>
    </row>
    <row r="170" spans="1:19" x14ac:dyDescent="0.25">
      <c r="A170" s="118" t="s">
        <v>156</v>
      </c>
      <c r="B170" s="120">
        <v>4125.2942000000003</v>
      </c>
      <c r="C170" s="118">
        <v>98.639899999999997</v>
      </c>
      <c r="D170" s="120">
        <v>4223.9341000000004</v>
      </c>
      <c r="E170" s="120">
        <v>1608.39</v>
      </c>
      <c r="F170" s="120">
        <v>1243.9485999999999</v>
      </c>
      <c r="G170" s="118">
        <v>91.110399999999998</v>
      </c>
      <c r="H170" s="118">
        <v>532</v>
      </c>
      <c r="I170" s="118">
        <v>541.9307</v>
      </c>
      <c r="J170" s="118"/>
      <c r="K170" s="118">
        <v>111</v>
      </c>
      <c r="L170" s="118">
        <v>87.435400000000001</v>
      </c>
      <c r="M170" s="118">
        <v>14.1387</v>
      </c>
      <c r="N170" s="118">
        <v>40.479900000000001</v>
      </c>
      <c r="O170" s="118">
        <v>0</v>
      </c>
      <c r="P170" s="120">
        <v>4369.6630999999998</v>
      </c>
      <c r="R170" s="118"/>
      <c r="S170" s="119"/>
    </row>
    <row r="171" spans="1:19" x14ac:dyDescent="0.25">
      <c r="A171" s="118" t="s">
        <v>157</v>
      </c>
      <c r="B171" s="120">
        <v>4521.2671</v>
      </c>
      <c r="C171" s="118">
        <v>114.68600000000001</v>
      </c>
      <c r="D171" s="120">
        <v>4635.9530999999997</v>
      </c>
      <c r="E171" s="120">
        <v>2045.57</v>
      </c>
      <c r="F171" s="120">
        <v>1365.2882</v>
      </c>
      <c r="G171" s="118">
        <v>170.07050000000001</v>
      </c>
      <c r="H171" s="118">
        <v>614</v>
      </c>
      <c r="I171" s="118">
        <v>594.79280000000006</v>
      </c>
      <c r="J171" s="118">
        <v>14.4054</v>
      </c>
      <c r="K171" s="118">
        <v>33</v>
      </c>
      <c r="L171" s="118">
        <v>95.964200000000005</v>
      </c>
      <c r="M171" s="118"/>
      <c r="N171" s="118">
        <v>13.8986</v>
      </c>
      <c r="O171" s="118">
        <v>0</v>
      </c>
      <c r="P171" s="120">
        <v>4834.3275999999996</v>
      </c>
      <c r="R171" s="118"/>
      <c r="S171" s="119"/>
    </row>
    <row r="172" spans="1:19" x14ac:dyDescent="0.25">
      <c r="A172" s="118" t="s">
        <v>158</v>
      </c>
      <c r="B172" s="118">
        <v>625.01139999999998</v>
      </c>
      <c r="C172" s="118">
        <v>27.4406</v>
      </c>
      <c r="D172" s="118">
        <v>652.452</v>
      </c>
      <c r="E172" s="118">
        <v>275.26</v>
      </c>
      <c r="F172" s="118">
        <v>192.14709999999999</v>
      </c>
      <c r="G172" s="118">
        <v>20.778199999999998</v>
      </c>
      <c r="H172" s="118">
        <v>91</v>
      </c>
      <c r="I172" s="118">
        <v>83.709599999999995</v>
      </c>
      <c r="J172" s="118">
        <v>5.4678000000000004</v>
      </c>
      <c r="K172" s="118">
        <v>10</v>
      </c>
      <c r="L172" s="118">
        <v>13.505800000000001</v>
      </c>
      <c r="M172" s="118"/>
      <c r="N172" s="118">
        <v>0</v>
      </c>
      <c r="O172" s="118">
        <v>0</v>
      </c>
      <c r="P172" s="118">
        <v>678.69799999999998</v>
      </c>
      <c r="R172" s="118"/>
      <c r="S172" s="119"/>
    </row>
    <row r="173" spans="1:19" x14ac:dyDescent="0.25">
      <c r="A173" s="118" t="s">
        <v>159</v>
      </c>
      <c r="B173" s="118">
        <v>228.67859999999999</v>
      </c>
      <c r="C173" s="118"/>
      <c r="D173" s="118">
        <v>228.67859999999999</v>
      </c>
      <c r="E173" s="118">
        <v>114.95</v>
      </c>
      <c r="F173" s="118">
        <v>67.345799999999997</v>
      </c>
      <c r="G173" s="118">
        <v>11.901</v>
      </c>
      <c r="H173" s="118">
        <v>21</v>
      </c>
      <c r="I173" s="118">
        <v>29.339500000000001</v>
      </c>
      <c r="J173" s="118"/>
      <c r="K173" s="118"/>
      <c r="L173" s="118">
        <v>4.7336</v>
      </c>
      <c r="M173" s="118"/>
      <c r="N173" s="118">
        <v>0</v>
      </c>
      <c r="O173" s="118">
        <v>0</v>
      </c>
      <c r="P173" s="118">
        <v>240.5796</v>
      </c>
      <c r="Q173" s="120"/>
      <c r="R173" s="118"/>
      <c r="S173" s="119"/>
    </row>
    <row r="174" spans="1:19" x14ac:dyDescent="0.25">
      <c r="A174" s="118" t="s">
        <v>160</v>
      </c>
      <c r="B174" s="120">
        <v>1187.0851</v>
      </c>
      <c r="C174" s="118">
        <v>2.8199000000000001</v>
      </c>
      <c r="D174" s="120">
        <v>1189.905</v>
      </c>
      <c r="E174" s="118">
        <v>438.96</v>
      </c>
      <c r="F174" s="118">
        <v>350.42700000000002</v>
      </c>
      <c r="G174" s="118">
        <v>22.133199999999999</v>
      </c>
      <c r="H174" s="118">
        <v>136</v>
      </c>
      <c r="I174" s="118">
        <v>152.66480000000001</v>
      </c>
      <c r="J174" s="118"/>
      <c r="K174" s="118">
        <v>2</v>
      </c>
      <c r="L174" s="118">
        <v>24.631</v>
      </c>
      <c r="M174" s="118"/>
      <c r="N174" s="118">
        <v>8.3750999999999998</v>
      </c>
      <c r="O174" s="118">
        <v>0</v>
      </c>
      <c r="P174" s="120">
        <v>1220.4132999999999</v>
      </c>
      <c r="Q174" s="120"/>
      <c r="R174" s="118"/>
      <c r="S174" s="119"/>
    </row>
    <row r="175" spans="1:19" x14ac:dyDescent="0.25">
      <c r="A175" s="118" t="s">
        <v>161</v>
      </c>
      <c r="B175" s="120">
        <v>1966.1866</v>
      </c>
      <c r="C175" s="118">
        <v>98.509399999999999</v>
      </c>
      <c r="D175" s="120">
        <v>2064.6959999999999</v>
      </c>
      <c r="E175" s="118">
        <v>612.1</v>
      </c>
      <c r="F175" s="118">
        <v>608.053</v>
      </c>
      <c r="G175" s="118">
        <v>1.0118</v>
      </c>
      <c r="H175" s="118">
        <v>216</v>
      </c>
      <c r="I175" s="118">
        <v>264.90050000000002</v>
      </c>
      <c r="J175" s="118"/>
      <c r="K175" s="118">
        <v>60</v>
      </c>
      <c r="L175" s="118">
        <v>42.739199999999997</v>
      </c>
      <c r="M175" s="118">
        <v>10.3565</v>
      </c>
      <c r="N175" s="118">
        <v>8.4685000000000006</v>
      </c>
      <c r="O175" s="118">
        <v>0</v>
      </c>
      <c r="P175" s="120">
        <v>2084.5328</v>
      </c>
      <c r="R175" s="118"/>
      <c r="S175" s="119"/>
    </row>
    <row r="176" spans="1:19" x14ac:dyDescent="0.25">
      <c r="A176" s="118" t="s">
        <v>162</v>
      </c>
      <c r="B176" s="120">
        <v>18861.417099999999</v>
      </c>
      <c r="C176" s="118">
        <v>896.46339999999998</v>
      </c>
      <c r="D176" s="120">
        <v>19757.880499999999</v>
      </c>
      <c r="E176" s="120">
        <v>11205.01</v>
      </c>
      <c r="F176" s="120">
        <v>5818.6958000000004</v>
      </c>
      <c r="G176" s="120">
        <v>1346.5785000000001</v>
      </c>
      <c r="H176" s="115">
        <v>2635</v>
      </c>
      <c r="I176" s="120">
        <v>2534.9360999999999</v>
      </c>
      <c r="J176" s="118">
        <v>75.047899999999998</v>
      </c>
      <c r="K176" s="115">
        <v>1081</v>
      </c>
      <c r="L176" s="118">
        <v>408.98809999999997</v>
      </c>
      <c r="M176" s="118">
        <v>403.20710000000003</v>
      </c>
      <c r="N176" s="118">
        <v>0</v>
      </c>
      <c r="O176" s="118">
        <v>0</v>
      </c>
      <c r="P176" s="120">
        <v>21582.714</v>
      </c>
      <c r="R176" s="118"/>
      <c r="S176" s="119"/>
    </row>
    <row r="177" spans="1:19" x14ac:dyDescent="0.25">
      <c r="A177" s="118" t="s">
        <v>163</v>
      </c>
      <c r="B177" s="120">
        <v>1064.9745</v>
      </c>
      <c r="C177" s="118">
        <v>32.429900000000004</v>
      </c>
      <c r="D177" s="120">
        <v>1097.4043999999999</v>
      </c>
      <c r="E177" s="118">
        <v>336</v>
      </c>
      <c r="F177" s="118">
        <v>323.18560000000002</v>
      </c>
      <c r="G177" s="118">
        <v>3.2035999999999998</v>
      </c>
      <c r="H177" s="118">
        <v>127</v>
      </c>
      <c r="I177" s="118">
        <v>140.797</v>
      </c>
      <c r="J177" s="118"/>
      <c r="K177" s="118">
        <v>2</v>
      </c>
      <c r="L177" s="118">
        <v>22.7163</v>
      </c>
      <c r="M177" s="118"/>
      <c r="N177" s="118">
        <v>12.662100000000001</v>
      </c>
      <c r="O177" s="118">
        <v>0</v>
      </c>
      <c r="P177" s="120">
        <v>1113.2701</v>
      </c>
      <c r="R177" s="118"/>
      <c r="S177" s="119"/>
    </row>
    <row r="178" spans="1:19" x14ac:dyDescent="0.25">
      <c r="A178" s="118" t="s">
        <v>164</v>
      </c>
      <c r="B178" s="118">
        <v>105.33240000000001</v>
      </c>
      <c r="C178" s="118"/>
      <c r="D178" s="118">
        <v>105.33240000000001</v>
      </c>
      <c r="E178" s="118">
        <v>63</v>
      </c>
      <c r="F178" s="118">
        <v>31.020399999999999</v>
      </c>
      <c r="G178" s="118">
        <v>7.9949000000000003</v>
      </c>
      <c r="H178" s="118">
        <v>23</v>
      </c>
      <c r="I178" s="118">
        <v>13.514099999999999</v>
      </c>
      <c r="J178" s="118">
        <v>7.1143999999999998</v>
      </c>
      <c r="K178" s="118"/>
      <c r="L178" s="118">
        <v>2.1804000000000001</v>
      </c>
      <c r="M178" s="118"/>
      <c r="N178" s="118">
        <v>0</v>
      </c>
      <c r="O178" s="118">
        <v>0</v>
      </c>
      <c r="P178" s="118">
        <v>120.4417</v>
      </c>
      <c r="R178" s="118"/>
      <c r="S178" s="119"/>
    </row>
    <row r="179" spans="1:19" x14ac:dyDescent="0.25">
      <c r="A179" s="118" t="s">
        <v>520</v>
      </c>
      <c r="B179" s="118">
        <v>47.587400000000002</v>
      </c>
      <c r="C179" s="118"/>
      <c r="D179" s="118">
        <v>36.419199999999996</v>
      </c>
      <c r="E179" s="118">
        <v>32.729999999999997</v>
      </c>
      <c r="F179" s="118">
        <v>14.0145</v>
      </c>
      <c r="G179" s="118">
        <v>4.6788999999999996</v>
      </c>
      <c r="H179" s="118">
        <v>8</v>
      </c>
      <c r="I179" s="118">
        <v>4.6726000000000001</v>
      </c>
      <c r="J179" s="118">
        <v>2.4956</v>
      </c>
      <c r="K179" s="118"/>
      <c r="L179" s="118">
        <v>0.75390000000000001</v>
      </c>
      <c r="M179" s="118"/>
      <c r="N179" s="118">
        <v>0</v>
      </c>
      <c r="O179" s="118">
        <v>0</v>
      </c>
      <c r="P179" s="118">
        <v>54.761899999999997</v>
      </c>
      <c r="R179" s="118"/>
      <c r="S179" s="119"/>
    </row>
    <row r="180" spans="1:19" x14ac:dyDescent="0.25">
      <c r="A180" s="118" t="s">
        <v>521</v>
      </c>
      <c r="B180" s="118">
        <v>69.208299999999994</v>
      </c>
      <c r="C180" s="118"/>
      <c r="D180" s="118">
        <v>54.142699999999998</v>
      </c>
      <c r="E180" s="118">
        <v>26</v>
      </c>
      <c r="F180" s="118">
        <v>20.381799999999998</v>
      </c>
      <c r="G180" s="118">
        <v>1.4045000000000001</v>
      </c>
      <c r="H180" s="118">
        <v>17</v>
      </c>
      <c r="I180" s="118">
        <v>6.9465000000000003</v>
      </c>
      <c r="J180" s="118">
        <v>7.5400999999999998</v>
      </c>
      <c r="K180" s="118">
        <v>1</v>
      </c>
      <c r="L180" s="118">
        <v>1.1208</v>
      </c>
      <c r="M180" s="118"/>
      <c r="N180" s="118">
        <v>0</v>
      </c>
      <c r="O180" s="118">
        <v>0</v>
      </c>
      <c r="P180" s="118">
        <v>78.152900000000002</v>
      </c>
      <c r="Q180" s="120"/>
      <c r="R180" s="118"/>
      <c r="S180" s="119"/>
    </row>
    <row r="181" spans="1:19" x14ac:dyDescent="0.25">
      <c r="A181" s="118" t="s">
        <v>522</v>
      </c>
      <c r="B181" s="118">
        <v>65.619100000000003</v>
      </c>
      <c r="C181" s="118"/>
      <c r="D181" s="118">
        <v>46.100999999999999</v>
      </c>
      <c r="E181" s="118">
        <v>27</v>
      </c>
      <c r="F181" s="118">
        <v>19.3248</v>
      </c>
      <c r="G181" s="118">
        <v>1.9188000000000001</v>
      </c>
      <c r="H181" s="118">
        <v>17</v>
      </c>
      <c r="I181" s="118">
        <v>5.9147999999999996</v>
      </c>
      <c r="J181" s="118">
        <v>8.3139000000000003</v>
      </c>
      <c r="K181" s="118"/>
      <c r="L181" s="118">
        <v>0.95430000000000004</v>
      </c>
      <c r="M181" s="118"/>
      <c r="N181" s="118">
        <v>0</v>
      </c>
      <c r="O181" s="118">
        <v>0</v>
      </c>
      <c r="P181" s="118">
        <v>75.851799999999997</v>
      </c>
      <c r="R181" s="118"/>
      <c r="S181" s="119"/>
    </row>
    <row r="182" spans="1:19" x14ac:dyDescent="0.25">
      <c r="A182" s="118" t="s">
        <v>165</v>
      </c>
      <c r="B182" s="118">
        <v>949.43240000000003</v>
      </c>
      <c r="C182" s="118"/>
      <c r="D182" s="118">
        <v>949.43240000000003</v>
      </c>
      <c r="E182" s="118">
        <v>483.96</v>
      </c>
      <c r="F182" s="118">
        <v>279.6078</v>
      </c>
      <c r="G182" s="118">
        <v>51.088000000000001</v>
      </c>
      <c r="H182" s="118">
        <v>170</v>
      </c>
      <c r="I182" s="118">
        <v>121.8122</v>
      </c>
      <c r="J182" s="118">
        <v>36.140900000000002</v>
      </c>
      <c r="K182" s="118">
        <v>3</v>
      </c>
      <c r="L182" s="118">
        <v>19.653300000000002</v>
      </c>
      <c r="M182" s="118"/>
      <c r="N182" s="118">
        <v>0</v>
      </c>
      <c r="O182" s="118">
        <v>0</v>
      </c>
      <c r="P182" s="120">
        <v>1036.6613</v>
      </c>
      <c r="R182" s="118"/>
      <c r="S182" s="119"/>
    </row>
    <row r="183" spans="1:19" x14ac:dyDescent="0.25">
      <c r="A183" s="118" t="s">
        <v>166</v>
      </c>
      <c r="B183" s="118">
        <v>73.509299999999996</v>
      </c>
      <c r="C183" s="118"/>
      <c r="D183" s="118">
        <v>73.509299999999996</v>
      </c>
      <c r="E183" s="118">
        <v>38</v>
      </c>
      <c r="F183" s="118">
        <v>21.648499999999999</v>
      </c>
      <c r="G183" s="118">
        <v>4.0879000000000003</v>
      </c>
      <c r="H183" s="118">
        <v>17</v>
      </c>
      <c r="I183" s="118">
        <v>9.4312000000000005</v>
      </c>
      <c r="J183" s="118">
        <v>5.6765999999999996</v>
      </c>
      <c r="K183" s="118"/>
      <c r="L183" s="118">
        <v>1.5216000000000001</v>
      </c>
      <c r="M183" s="118"/>
      <c r="N183" s="118">
        <v>0</v>
      </c>
      <c r="O183" s="118">
        <v>0</v>
      </c>
      <c r="P183" s="118">
        <v>83.273799999999994</v>
      </c>
      <c r="Q183" s="120"/>
      <c r="R183" s="118"/>
      <c r="S183" s="119"/>
    </row>
    <row r="184" spans="1:19" x14ac:dyDescent="0.25">
      <c r="A184" s="118" t="s">
        <v>167</v>
      </c>
      <c r="B184" s="118">
        <v>757.81359999999995</v>
      </c>
      <c r="C184" s="118">
        <v>3.6427</v>
      </c>
      <c r="D184" s="118">
        <v>761.45630000000006</v>
      </c>
      <c r="E184" s="118">
        <v>453.03</v>
      </c>
      <c r="F184" s="118">
        <v>224.24889999999999</v>
      </c>
      <c r="G184" s="118">
        <v>57.195300000000003</v>
      </c>
      <c r="H184" s="118">
        <v>108</v>
      </c>
      <c r="I184" s="118">
        <v>97.694800000000001</v>
      </c>
      <c r="J184" s="118">
        <v>7.7289000000000003</v>
      </c>
      <c r="K184" s="118">
        <v>2</v>
      </c>
      <c r="L184" s="118">
        <v>15.7621</v>
      </c>
      <c r="M184" s="118"/>
      <c r="N184" s="118">
        <v>0</v>
      </c>
      <c r="O184" s="118">
        <v>0</v>
      </c>
      <c r="P184" s="118">
        <v>826.38049999999998</v>
      </c>
      <c r="Q184" s="120"/>
      <c r="R184" s="118"/>
      <c r="S184" s="119"/>
    </row>
    <row r="185" spans="1:19" x14ac:dyDescent="0.25">
      <c r="A185" s="118" t="s">
        <v>168</v>
      </c>
      <c r="B185" s="118">
        <v>190.79060000000001</v>
      </c>
      <c r="C185" s="118"/>
      <c r="D185" s="118">
        <v>190.79060000000001</v>
      </c>
      <c r="E185" s="118">
        <v>82</v>
      </c>
      <c r="F185" s="118">
        <v>56.187800000000003</v>
      </c>
      <c r="G185" s="118">
        <v>6.4530000000000003</v>
      </c>
      <c r="H185" s="118">
        <v>23</v>
      </c>
      <c r="I185" s="118">
        <v>24.478400000000001</v>
      </c>
      <c r="J185" s="118"/>
      <c r="K185" s="118"/>
      <c r="L185" s="118">
        <v>3.9493999999999998</v>
      </c>
      <c r="M185" s="118"/>
      <c r="N185" s="118">
        <v>0</v>
      </c>
      <c r="O185" s="118">
        <v>0</v>
      </c>
      <c r="P185" s="118">
        <v>197.24359999999999</v>
      </c>
      <c r="Q185" s="120"/>
      <c r="R185" s="118"/>
      <c r="S185" s="119"/>
    </row>
    <row r="186" spans="1:19" x14ac:dyDescent="0.25">
      <c r="A186" s="118" t="s">
        <v>169</v>
      </c>
      <c r="B186" s="118">
        <v>123.5304</v>
      </c>
      <c r="C186" s="118">
        <v>0.22989999999999999</v>
      </c>
      <c r="D186" s="118">
        <v>123.7603</v>
      </c>
      <c r="E186" s="118">
        <v>72</v>
      </c>
      <c r="F186" s="118">
        <v>36.447400000000002</v>
      </c>
      <c r="G186" s="118">
        <v>8.8880999999999997</v>
      </c>
      <c r="H186" s="118">
        <v>21</v>
      </c>
      <c r="I186" s="118">
        <v>15.878399999999999</v>
      </c>
      <c r="J186" s="118">
        <v>3.8412000000000002</v>
      </c>
      <c r="K186" s="118"/>
      <c r="L186" s="118">
        <v>2.5617999999999999</v>
      </c>
      <c r="M186" s="118"/>
      <c r="N186" s="118">
        <v>0</v>
      </c>
      <c r="O186" s="118">
        <v>0</v>
      </c>
      <c r="P186" s="118">
        <v>136.4896</v>
      </c>
      <c r="Q186" s="120"/>
      <c r="R186" s="118"/>
      <c r="S186" s="119"/>
    </row>
    <row r="187" spans="1:19" x14ac:dyDescent="0.25">
      <c r="A187" s="118" t="s">
        <v>170</v>
      </c>
      <c r="B187" s="118">
        <v>63.703000000000003</v>
      </c>
      <c r="C187" s="118"/>
      <c r="D187" s="118">
        <v>63.703000000000003</v>
      </c>
      <c r="E187" s="118">
        <v>53</v>
      </c>
      <c r="F187" s="118">
        <v>18.7605</v>
      </c>
      <c r="G187" s="118">
        <v>8.5599000000000007</v>
      </c>
      <c r="H187" s="118">
        <v>13</v>
      </c>
      <c r="I187" s="118">
        <v>8.1730999999999998</v>
      </c>
      <c r="J187" s="118">
        <v>3.6202000000000001</v>
      </c>
      <c r="K187" s="118"/>
      <c r="L187" s="118">
        <v>1.3187</v>
      </c>
      <c r="M187" s="118"/>
      <c r="N187" s="118">
        <v>0</v>
      </c>
      <c r="O187" s="118">
        <v>0</v>
      </c>
      <c r="P187" s="118">
        <v>75.883099999999999</v>
      </c>
      <c r="Q187" s="120"/>
      <c r="R187" s="118"/>
      <c r="S187" s="119"/>
    </row>
    <row r="188" spans="1:19" x14ac:dyDescent="0.25">
      <c r="A188" s="118" t="s">
        <v>171</v>
      </c>
      <c r="B188" s="118">
        <v>615.9461</v>
      </c>
      <c r="C188" s="118"/>
      <c r="D188" s="118">
        <v>615.9461</v>
      </c>
      <c r="E188" s="118">
        <v>338.87</v>
      </c>
      <c r="F188" s="118">
        <v>181.39609999999999</v>
      </c>
      <c r="G188" s="118">
        <v>39.368499999999997</v>
      </c>
      <c r="H188" s="118">
        <v>100</v>
      </c>
      <c r="I188" s="118">
        <v>79.025899999999993</v>
      </c>
      <c r="J188" s="118">
        <v>15.730600000000001</v>
      </c>
      <c r="K188" s="118"/>
      <c r="L188" s="118">
        <v>12.7501</v>
      </c>
      <c r="M188" s="118"/>
      <c r="N188" s="118">
        <v>0</v>
      </c>
      <c r="O188" s="118">
        <v>0</v>
      </c>
      <c r="P188" s="118">
        <v>671.04520000000002</v>
      </c>
      <c r="Q188" s="120"/>
      <c r="R188" s="118"/>
      <c r="S188" s="119"/>
    </row>
    <row r="189" spans="1:19" x14ac:dyDescent="0.25">
      <c r="A189" s="118" t="s">
        <v>523</v>
      </c>
      <c r="B189" s="118">
        <v>71.801500000000004</v>
      </c>
      <c r="C189" s="118"/>
      <c r="D189" s="118">
        <v>52.354399999999998</v>
      </c>
      <c r="E189" s="118">
        <v>14</v>
      </c>
      <c r="F189" s="118">
        <v>21.145499999999998</v>
      </c>
      <c r="G189" s="118"/>
      <c r="H189" s="118">
        <v>6</v>
      </c>
      <c r="I189" s="118">
        <v>6.7171000000000003</v>
      </c>
      <c r="J189" s="118"/>
      <c r="K189" s="118"/>
      <c r="L189" s="118">
        <v>1.0837000000000001</v>
      </c>
      <c r="M189" s="118"/>
      <c r="N189" s="118">
        <v>0</v>
      </c>
      <c r="O189" s="118">
        <v>0</v>
      </c>
      <c r="P189" s="118">
        <v>71.801500000000004</v>
      </c>
      <c r="Q189" s="120"/>
      <c r="R189" s="118"/>
      <c r="S189" s="119"/>
    </row>
    <row r="190" spans="1:19" x14ac:dyDescent="0.25">
      <c r="A190" s="118" t="s">
        <v>172</v>
      </c>
      <c r="B190" s="118">
        <v>79.926400000000001</v>
      </c>
      <c r="C190" s="118"/>
      <c r="D190" s="118"/>
      <c r="E190" s="118">
        <v>72.31</v>
      </c>
      <c r="F190" s="118">
        <v>23.5383</v>
      </c>
      <c r="G190" s="118">
        <v>12.1929</v>
      </c>
      <c r="H190" s="118">
        <v>15</v>
      </c>
      <c r="I190" s="118">
        <v>0</v>
      </c>
      <c r="J190" s="118">
        <v>3.5590999999999999</v>
      </c>
      <c r="K190" s="118"/>
      <c r="L190" s="118">
        <v>0</v>
      </c>
      <c r="M190" s="118"/>
      <c r="N190" s="118">
        <v>0</v>
      </c>
      <c r="O190" s="118">
        <v>0</v>
      </c>
      <c r="P190" s="118">
        <v>95.678399999999996</v>
      </c>
      <c r="Q190" s="120"/>
      <c r="R190" s="118"/>
      <c r="S190" s="119"/>
    </row>
    <row r="191" spans="1:19" x14ac:dyDescent="0.25">
      <c r="A191" s="118" t="s">
        <v>524</v>
      </c>
      <c r="B191" s="118">
        <v>124.9237</v>
      </c>
      <c r="C191" s="118"/>
      <c r="D191" s="118">
        <v>86.397499999999994</v>
      </c>
      <c r="E191" s="118">
        <v>73.489999999999995</v>
      </c>
      <c r="F191" s="118">
        <v>36.79</v>
      </c>
      <c r="G191" s="118">
        <v>9.1750000000000007</v>
      </c>
      <c r="H191" s="118">
        <v>11</v>
      </c>
      <c r="I191" s="118">
        <v>11.0848</v>
      </c>
      <c r="J191" s="118"/>
      <c r="K191" s="118"/>
      <c r="L191" s="118">
        <v>1.7884</v>
      </c>
      <c r="M191" s="118"/>
      <c r="N191" s="118">
        <v>2.5754999999999999</v>
      </c>
      <c r="O191" s="118">
        <v>0</v>
      </c>
      <c r="P191" s="118">
        <v>136.67420000000001</v>
      </c>
      <c r="Q191" s="120"/>
      <c r="R191" s="118"/>
      <c r="S191" s="119"/>
    </row>
    <row r="192" spans="1:19" x14ac:dyDescent="0.25">
      <c r="A192" s="118" t="s">
        <v>525</v>
      </c>
      <c r="B192" s="118">
        <v>59.577800000000003</v>
      </c>
      <c r="C192" s="118"/>
      <c r="D192" s="118">
        <v>42.923299999999998</v>
      </c>
      <c r="E192" s="118">
        <v>17</v>
      </c>
      <c r="F192" s="118">
        <v>17.5457</v>
      </c>
      <c r="G192" s="118"/>
      <c r="H192" s="118">
        <v>3</v>
      </c>
      <c r="I192" s="118">
        <v>5.5071000000000003</v>
      </c>
      <c r="J192" s="118"/>
      <c r="K192" s="118"/>
      <c r="L192" s="118">
        <v>0.88849999999999996</v>
      </c>
      <c r="M192" s="118"/>
      <c r="N192" s="118">
        <v>0</v>
      </c>
      <c r="O192" s="118">
        <v>0</v>
      </c>
      <c r="P192" s="118">
        <v>59.577800000000003</v>
      </c>
      <c r="Q192" s="120"/>
      <c r="R192" s="118"/>
      <c r="S192" s="119"/>
    </row>
    <row r="193" spans="1:19" x14ac:dyDescent="0.25">
      <c r="A193" s="118" t="s">
        <v>173</v>
      </c>
      <c r="B193" s="118">
        <v>91.322900000000004</v>
      </c>
      <c r="C193" s="118"/>
      <c r="D193" s="118">
        <v>91.322900000000004</v>
      </c>
      <c r="E193" s="118">
        <v>44</v>
      </c>
      <c r="F193" s="118">
        <v>26.894600000000001</v>
      </c>
      <c r="G193" s="118">
        <v>4.2763999999999998</v>
      </c>
      <c r="H193" s="118">
        <v>18</v>
      </c>
      <c r="I193" s="118">
        <v>11.716699999999999</v>
      </c>
      <c r="J193" s="118">
        <v>4.7125000000000004</v>
      </c>
      <c r="K193" s="118"/>
      <c r="L193" s="118">
        <v>1.8904000000000001</v>
      </c>
      <c r="M193" s="118"/>
      <c r="N193" s="118">
        <v>0</v>
      </c>
      <c r="O193" s="118">
        <v>0</v>
      </c>
      <c r="P193" s="118">
        <v>100.31180000000001</v>
      </c>
      <c r="R193" s="118"/>
      <c r="S193" s="119"/>
    </row>
    <row r="194" spans="1:19" x14ac:dyDescent="0.25">
      <c r="A194" s="118" t="s">
        <v>174</v>
      </c>
      <c r="B194" s="120">
        <v>1418.6429000000001</v>
      </c>
      <c r="C194" s="118">
        <v>45.840899999999998</v>
      </c>
      <c r="D194" s="120">
        <v>1464.4838</v>
      </c>
      <c r="E194" s="118">
        <v>729.28</v>
      </c>
      <c r="F194" s="118">
        <v>431.29050000000001</v>
      </c>
      <c r="G194" s="118">
        <v>74.497399999999999</v>
      </c>
      <c r="H194" s="118">
        <v>237</v>
      </c>
      <c r="I194" s="118">
        <v>187.89330000000001</v>
      </c>
      <c r="J194" s="118">
        <v>36.83</v>
      </c>
      <c r="K194" s="118">
        <v>3</v>
      </c>
      <c r="L194" s="118">
        <v>30.314800000000002</v>
      </c>
      <c r="M194" s="118"/>
      <c r="N194" s="118">
        <v>13.281000000000001</v>
      </c>
      <c r="O194" s="118">
        <v>0</v>
      </c>
      <c r="P194" s="120">
        <v>1589.0922</v>
      </c>
      <c r="Q194" s="120"/>
      <c r="R194" s="118"/>
      <c r="S194" s="119"/>
    </row>
    <row r="195" spans="1:19" x14ac:dyDescent="0.25">
      <c r="A195" s="118" t="s">
        <v>175</v>
      </c>
      <c r="B195" s="118">
        <v>639.41740000000004</v>
      </c>
      <c r="C195" s="118">
        <v>28.5214</v>
      </c>
      <c r="D195" s="118">
        <v>667.93880000000001</v>
      </c>
      <c r="E195" s="118">
        <v>303</v>
      </c>
      <c r="F195" s="118">
        <v>196.708</v>
      </c>
      <c r="G195" s="118">
        <v>26.573</v>
      </c>
      <c r="H195" s="118">
        <v>68</v>
      </c>
      <c r="I195" s="118">
        <v>85.6965</v>
      </c>
      <c r="J195" s="118"/>
      <c r="K195" s="118"/>
      <c r="L195" s="118">
        <v>13.8263</v>
      </c>
      <c r="M195" s="118"/>
      <c r="N195" s="118">
        <v>5.5423999999999998</v>
      </c>
      <c r="O195" s="118">
        <v>0</v>
      </c>
      <c r="P195" s="118">
        <v>700.05420000000004</v>
      </c>
      <c r="R195" s="118"/>
      <c r="S195" s="119"/>
    </row>
    <row r="196" spans="1:19" x14ac:dyDescent="0.25">
      <c r="A196" s="118" t="s">
        <v>176</v>
      </c>
      <c r="B196" s="118">
        <v>278.17399999999998</v>
      </c>
      <c r="C196" s="118"/>
      <c r="D196" s="118">
        <v>278.17399999999998</v>
      </c>
      <c r="E196" s="118">
        <v>174</v>
      </c>
      <c r="F196" s="118">
        <v>81.922200000000004</v>
      </c>
      <c r="G196" s="118">
        <v>23.019400000000001</v>
      </c>
      <c r="H196" s="118">
        <v>40</v>
      </c>
      <c r="I196" s="118">
        <v>35.689700000000002</v>
      </c>
      <c r="J196" s="118">
        <v>3.2326999999999999</v>
      </c>
      <c r="K196" s="118"/>
      <c r="L196" s="118">
        <v>5.7582000000000004</v>
      </c>
      <c r="M196" s="118"/>
      <c r="N196" s="118">
        <v>1.8854</v>
      </c>
      <c r="O196" s="118">
        <v>0</v>
      </c>
      <c r="P196" s="118">
        <v>306.31150000000002</v>
      </c>
      <c r="R196" s="118"/>
      <c r="S196" s="119"/>
    </row>
    <row r="197" spans="1:19" x14ac:dyDescent="0.25">
      <c r="A197" s="118" t="s">
        <v>177</v>
      </c>
      <c r="B197" s="118">
        <v>321.12490000000003</v>
      </c>
      <c r="C197" s="118"/>
      <c r="D197" s="118">
        <v>321.12490000000003</v>
      </c>
      <c r="E197" s="118">
        <v>177.76</v>
      </c>
      <c r="F197" s="118">
        <v>94.571299999999994</v>
      </c>
      <c r="G197" s="118">
        <v>20.7972</v>
      </c>
      <c r="H197" s="118">
        <v>27</v>
      </c>
      <c r="I197" s="118">
        <v>41.200299999999999</v>
      </c>
      <c r="J197" s="118"/>
      <c r="K197" s="118">
        <v>1</v>
      </c>
      <c r="L197" s="118">
        <v>6.6473000000000004</v>
      </c>
      <c r="M197" s="118"/>
      <c r="N197" s="118">
        <v>7.7031000000000001</v>
      </c>
      <c r="O197" s="118">
        <v>0</v>
      </c>
      <c r="P197" s="118">
        <v>349.62520000000001</v>
      </c>
      <c r="R197" s="118"/>
      <c r="S197" s="119"/>
    </row>
    <row r="198" spans="1:19" x14ac:dyDescent="0.25">
      <c r="A198" s="118" t="s">
        <v>178</v>
      </c>
      <c r="B198" s="118">
        <v>237.41399999999999</v>
      </c>
      <c r="C198" s="118"/>
      <c r="D198" s="118">
        <v>237.41399999999999</v>
      </c>
      <c r="E198" s="118">
        <v>151</v>
      </c>
      <c r="F198" s="118">
        <v>69.918400000000005</v>
      </c>
      <c r="G198" s="118">
        <v>20.270399999999999</v>
      </c>
      <c r="H198" s="118">
        <v>36</v>
      </c>
      <c r="I198" s="118">
        <v>30.4602</v>
      </c>
      <c r="J198" s="118">
        <v>4.1547999999999998</v>
      </c>
      <c r="K198" s="118"/>
      <c r="L198" s="118">
        <v>4.9145000000000003</v>
      </c>
      <c r="M198" s="118"/>
      <c r="N198" s="118">
        <v>0</v>
      </c>
      <c r="O198" s="118">
        <v>0</v>
      </c>
      <c r="P198" s="118">
        <v>261.83920000000001</v>
      </c>
      <c r="R198" s="118"/>
      <c r="S198" s="119"/>
    </row>
    <row r="199" spans="1:19" x14ac:dyDescent="0.25">
      <c r="A199" s="118" t="s">
        <v>179</v>
      </c>
      <c r="B199" s="118">
        <v>45.517000000000003</v>
      </c>
      <c r="C199" s="118"/>
      <c r="D199" s="118">
        <v>45.517000000000003</v>
      </c>
      <c r="E199" s="118">
        <v>38.07</v>
      </c>
      <c r="F199" s="118">
        <v>13.4048</v>
      </c>
      <c r="G199" s="118">
        <v>6.1662999999999997</v>
      </c>
      <c r="H199" s="118">
        <v>5</v>
      </c>
      <c r="I199" s="118">
        <v>5.8398000000000003</v>
      </c>
      <c r="J199" s="118"/>
      <c r="K199" s="118"/>
      <c r="L199" s="118">
        <v>0.94220000000000004</v>
      </c>
      <c r="M199" s="118"/>
      <c r="N199" s="118">
        <v>0</v>
      </c>
      <c r="O199" s="118">
        <v>0</v>
      </c>
      <c r="P199" s="118">
        <v>51.683300000000003</v>
      </c>
      <c r="Q199" s="120"/>
      <c r="R199" s="118"/>
      <c r="S199" s="119"/>
    </row>
    <row r="200" spans="1:19" x14ac:dyDescent="0.25">
      <c r="A200" s="118" t="s">
        <v>180</v>
      </c>
      <c r="B200" s="118">
        <v>251.57400000000001</v>
      </c>
      <c r="C200" s="118"/>
      <c r="D200" s="118">
        <v>251.57400000000001</v>
      </c>
      <c r="E200" s="118">
        <v>83</v>
      </c>
      <c r="F200" s="118">
        <v>74.088499999999996</v>
      </c>
      <c r="G200" s="118">
        <v>2.2279</v>
      </c>
      <c r="H200" s="118">
        <v>29</v>
      </c>
      <c r="I200" s="118">
        <v>32.276899999999998</v>
      </c>
      <c r="J200" s="118"/>
      <c r="K200" s="118"/>
      <c r="L200" s="118">
        <v>5.2076000000000002</v>
      </c>
      <c r="M200" s="118"/>
      <c r="N200" s="118">
        <v>0</v>
      </c>
      <c r="O200" s="118">
        <v>0</v>
      </c>
      <c r="P200" s="118">
        <v>253.80189999999999</v>
      </c>
      <c r="Q200" s="120"/>
      <c r="R200" s="118"/>
      <c r="S200" s="119"/>
    </row>
    <row r="201" spans="1:19" x14ac:dyDescent="0.25">
      <c r="A201" s="118" t="s">
        <v>181</v>
      </c>
      <c r="B201" s="118">
        <v>266.1884</v>
      </c>
      <c r="C201" s="118"/>
      <c r="D201" s="118">
        <v>266.1884</v>
      </c>
      <c r="E201" s="118">
        <v>71</v>
      </c>
      <c r="F201" s="118">
        <v>78.392499999999998</v>
      </c>
      <c r="G201" s="118"/>
      <c r="H201" s="118">
        <v>18</v>
      </c>
      <c r="I201" s="118">
        <v>34.152000000000001</v>
      </c>
      <c r="J201" s="118"/>
      <c r="K201" s="118"/>
      <c r="L201" s="118">
        <v>5.5101000000000004</v>
      </c>
      <c r="M201" s="118"/>
      <c r="N201" s="118">
        <v>0</v>
      </c>
      <c r="O201" s="118">
        <v>0</v>
      </c>
      <c r="P201" s="118">
        <v>266.1884</v>
      </c>
      <c r="Q201" s="120"/>
      <c r="R201" s="118"/>
      <c r="S201" s="119"/>
    </row>
    <row r="202" spans="1:19" x14ac:dyDescent="0.25">
      <c r="A202" s="118" t="s">
        <v>182</v>
      </c>
      <c r="B202" s="118">
        <v>399.17790000000002</v>
      </c>
      <c r="C202" s="118"/>
      <c r="D202" s="118">
        <v>399.17790000000002</v>
      </c>
      <c r="E202" s="118">
        <v>168</v>
      </c>
      <c r="F202" s="118">
        <v>117.5579</v>
      </c>
      <c r="G202" s="118">
        <v>12.6105</v>
      </c>
      <c r="H202" s="118">
        <v>51</v>
      </c>
      <c r="I202" s="118">
        <v>51.214500000000001</v>
      </c>
      <c r="J202" s="118"/>
      <c r="K202" s="118"/>
      <c r="L202" s="118">
        <v>8.2629999999999999</v>
      </c>
      <c r="M202" s="118"/>
      <c r="N202" s="118">
        <v>2.3618000000000001</v>
      </c>
      <c r="O202" s="118">
        <v>0</v>
      </c>
      <c r="P202" s="118">
        <v>414.15019999999998</v>
      </c>
      <c r="Q202" s="120"/>
      <c r="R202" s="118"/>
      <c r="S202" s="119"/>
    </row>
    <row r="203" spans="1:19" x14ac:dyDescent="0.25">
      <c r="A203" s="118" t="s">
        <v>183</v>
      </c>
      <c r="B203" s="118">
        <v>552.92340000000002</v>
      </c>
      <c r="C203" s="118">
        <v>0.49809999999999999</v>
      </c>
      <c r="D203" s="118">
        <v>553.42150000000004</v>
      </c>
      <c r="E203" s="118">
        <v>306.17</v>
      </c>
      <c r="F203" s="118">
        <v>162.98259999999999</v>
      </c>
      <c r="G203" s="118">
        <v>35.796799999999998</v>
      </c>
      <c r="H203" s="118">
        <v>64</v>
      </c>
      <c r="I203" s="118">
        <v>71.004000000000005</v>
      </c>
      <c r="J203" s="118"/>
      <c r="K203" s="118">
        <v>1</v>
      </c>
      <c r="L203" s="118">
        <v>11.4558</v>
      </c>
      <c r="M203" s="118"/>
      <c r="N203" s="118">
        <v>0</v>
      </c>
      <c r="O203" s="118">
        <v>0</v>
      </c>
      <c r="P203" s="118">
        <v>589.2183</v>
      </c>
      <c r="R203" s="118"/>
      <c r="S203" s="119"/>
    </row>
    <row r="204" spans="1:19" x14ac:dyDescent="0.25">
      <c r="A204" s="118" t="s">
        <v>184</v>
      </c>
      <c r="B204" s="118">
        <v>268.8888</v>
      </c>
      <c r="C204" s="118"/>
      <c r="D204" s="118">
        <v>268.8888</v>
      </c>
      <c r="E204" s="118">
        <v>122.58</v>
      </c>
      <c r="F204" s="118">
        <v>79.187799999999996</v>
      </c>
      <c r="G204" s="118">
        <v>10.848100000000001</v>
      </c>
      <c r="H204" s="118">
        <v>58</v>
      </c>
      <c r="I204" s="118">
        <v>34.498399999999997</v>
      </c>
      <c r="J204" s="118">
        <v>17.626200000000001</v>
      </c>
      <c r="K204" s="118"/>
      <c r="L204" s="118">
        <v>5.5659999999999998</v>
      </c>
      <c r="M204" s="118"/>
      <c r="N204" s="118">
        <v>0</v>
      </c>
      <c r="O204" s="118">
        <v>0</v>
      </c>
      <c r="P204" s="118">
        <v>297.36309999999997</v>
      </c>
      <c r="Q204" s="120"/>
      <c r="R204" s="118"/>
      <c r="S204" s="119"/>
    </row>
    <row r="205" spans="1:19" x14ac:dyDescent="0.25">
      <c r="A205" s="118" t="s">
        <v>526</v>
      </c>
      <c r="B205" s="118">
        <v>266.24489999999997</v>
      </c>
      <c r="C205" s="118">
        <v>11.068199999999999</v>
      </c>
      <c r="D205" s="118">
        <v>210.10419999999999</v>
      </c>
      <c r="E205" s="118">
        <v>114</v>
      </c>
      <c r="F205" s="118">
        <v>81.668700000000001</v>
      </c>
      <c r="G205" s="118">
        <v>8.0828000000000007</v>
      </c>
      <c r="H205" s="118">
        <v>22</v>
      </c>
      <c r="I205" s="118">
        <v>26.956399999999999</v>
      </c>
      <c r="J205" s="118"/>
      <c r="K205" s="118">
        <v>1</v>
      </c>
      <c r="L205" s="118">
        <v>4.3491999999999997</v>
      </c>
      <c r="M205" s="118"/>
      <c r="N205" s="118">
        <v>0</v>
      </c>
      <c r="O205" s="118">
        <v>0</v>
      </c>
      <c r="P205" s="118">
        <v>285.39589999999998</v>
      </c>
      <c r="Q205" s="120"/>
      <c r="R205" s="118"/>
      <c r="S205" s="119"/>
    </row>
    <row r="206" spans="1:19" x14ac:dyDescent="0.25">
      <c r="A206" s="118" t="s">
        <v>185</v>
      </c>
      <c r="B206" s="120">
        <v>1092.6741</v>
      </c>
      <c r="C206" s="118">
        <v>31.980399999999999</v>
      </c>
      <c r="D206" s="120">
        <v>1124.6545000000001</v>
      </c>
      <c r="E206" s="118">
        <v>768.04</v>
      </c>
      <c r="F206" s="118">
        <v>331.21080000000001</v>
      </c>
      <c r="G206" s="118">
        <v>109.2073</v>
      </c>
      <c r="H206" s="118">
        <v>194</v>
      </c>
      <c r="I206" s="118">
        <v>144.29320000000001</v>
      </c>
      <c r="J206" s="118">
        <v>37.280099999999997</v>
      </c>
      <c r="K206" s="118">
        <v>8</v>
      </c>
      <c r="L206" s="118">
        <v>23.2803</v>
      </c>
      <c r="M206" s="118"/>
      <c r="N206" s="118">
        <v>0</v>
      </c>
      <c r="O206" s="118">
        <v>0</v>
      </c>
      <c r="P206" s="120">
        <v>1271.1419000000001</v>
      </c>
      <c r="Q206" s="120"/>
      <c r="R206" s="118"/>
      <c r="S206" s="119"/>
    </row>
    <row r="207" spans="1:19" x14ac:dyDescent="0.25">
      <c r="A207" s="118" t="s">
        <v>186</v>
      </c>
      <c r="B207" s="120">
        <v>1116.0003999999999</v>
      </c>
      <c r="C207" s="118">
        <v>32.247799999999998</v>
      </c>
      <c r="D207" s="120">
        <v>1148.2482</v>
      </c>
      <c r="E207" s="118">
        <v>662.22</v>
      </c>
      <c r="F207" s="118">
        <v>338.15910000000002</v>
      </c>
      <c r="G207" s="118">
        <v>81.015199999999993</v>
      </c>
      <c r="H207" s="118">
        <v>212</v>
      </c>
      <c r="I207" s="118">
        <v>147.3202</v>
      </c>
      <c r="J207" s="118">
        <v>48.509799999999998</v>
      </c>
      <c r="K207" s="118">
        <v>62</v>
      </c>
      <c r="L207" s="118">
        <v>23.768699999999999</v>
      </c>
      <c r="M207" s="118">
        <v>22.938800000000001</v>
      </c>
      <c r="N207" s="118">
        <v>0</v>
      </c>
      <c r="O207" s="118">
        <v>0</v>
      </c>
      <c r="P207" s="120">
        <v>1300.712</v>
      </c>
      <c r="R207" s="118"/>
      <c r="S207" s="119"/>
    </row>
    <row r="208" spans="1:19" x14ac:dyDescent="0.25">
      <c r="A208" s="118" t="s">
        <v>527</v>
      </c>
      <c r="B208" s="118">
        <v>461.34800000000001</v>
      </c>
      <c r="C208" s="118"/>
      <c r="D208" s="118">
        <v>316.1377</v>
      </c>
      <c r="E208" s="118">
        <v>263.5</v>
      </c>
      <c r="F208" s="118">
        <v>135.86699999999999</v>
      </c>
      <c r="G208" s="118">
        <v>31.908300000000001</v>
      </c>
      <c r="H208" s="118">
        <v>56</v>
      </c>
      <c r="I208" s="118">
        <v>40.560499999999998</v>
      </c>
      <c r="J208" s="118">
        <v>11.579599999999999</v>
      </c>
      <c r="K208" s="118">
        <v>2</v>
      </c>
      <c r="L208" s="118">
        <v>6.5441000000000003</v>
      </c>
      <c r="M208" s="118"/>
      <c r="N208" s="118">
        <v>8.8547999999999991</v>
      </c>
      <c r="O208" s="118">
        <v>0</v>
      </c>
      <c r="P208" s="118">
        <v>513.69069999999999</v>
      </c>
      <c r="R208" s="118"/>
      <c r="S208" s="119"/>
    </row>
    <row r="209" spans="1:19" x14ac:dyDescent="0.25">
      <c r="A209" s="118" t="s">
        <v>187</v>
      </c>
      <c r="B209" s="120">
        <v>1828.1950999999999</v>
      </c>
      <c r="C209" s="118">
        <v>106.476</v>
      </c>
      <c r="D209" s="120">
        <v>1934.6711</v>
      </c>
      <c r="E209" s="120">
        <v>1173.5999999999999</v>
      </c>
      <c r="F209" s="118">
        <v>569.76059999999995</v>
      </c>
      <c r="G209" s="118">
        <v>150.9598</v>
      </c>
      <c r="H209" s="118">
        <v>374</v>
      </c>
      <c r="I209" s="118">
        <v>248.2183</v>
      </c>
      <c r="J209" s="118">
        <v>94.336299999999994</v>
      </c>
      <c r="K209" s="118">
        <v>19</v>
      </c>
      <c r="L209" s="118">
        <v>40.047699999999999</v>
      </c>
      <c r="M209" s="118"/>
      <c r="N209" s="118">
        <v>0</v>
      </c>
      <c r="O209" s="118">
        <v>0</v>
      </c>
      <c r="P209" s="120">
        <v>2179.9672</v>
      </c>
      <c r="Q209" s="120"/>
      <c r="R209" s="118"/>
      <c r="S209" s="119"/>
    </row>
    <row r="210" spans="1:19" x14ac:dyDescent="0.25">
      <c r="A210" s="118" t="s">
        <v>528</v>
      </c>
      <c r="B210" s="118">
        <v>299.54430000000002</v>
      </c>
      <c r="C210" s="118">
        <v>10.037699999999999</v>
      </c>
      <c r="D210" s="118">
        <v>199.3706</v>
      </c>
      <c r="E210" s="118">
        <v>132.33000000000001</v>
      </c>
      <c r="F210" s="118">
        <v>91.171899999999994</v>
      </c>
      <c r="G210" s="118">
        <v>10.2895</v>
      </c>
      <c r="H210" s="118">
        <v>23</v>
      </c>
      <c r="I210" s="118">
        <v>25.5792</v>
      </c>
      <c r="J210" s="118"/>
      <c r="K210" s="118"/>
      <c r="L210" s="118">
        <v>4.1269999999999998</v>
      </c>
      <c r="M210" s="118"/>
      <c r="N210" s="118">
        <v>4.7679999999999998</v>
      </c>
      <c r="O210" s="118">
        <v>0</v>
      </c>
      <c r="P210" s="118">
        <v>324.6395</v>
      </c>
      <c r="Q210" s="120"/>
      <c r="R210" s="118"/>
      <c r="S210" s="119"/>
    </row>
    <row r="211" spans="1:19" x14ac:dyDescent="0.25">
      <c r="A211" s="118" t="s">
        <v>529</v>
      </c>
      <c r="B211" s="118">
        <v>247.8263</v>
      </c>
      <c r="C211" s="118">
        <v>5.6216999999999997</v>
      </c>
      <c r="D211" s="118">
        <v>184.02690000000001</v>
      </c>
      <c r="E211" s="118">
        <v>149.86000000000001</v>
      </c>
      <c r="F211" s="118">
        <v>74.6404</v>
      </c>
      <c r="G211" s="118">
        <v>18.8049</v>
      </c>
      <c r="H211" s="118">
        <v>51</v>
      </c>
      <c r="I211" s="118">
        <v>23.610700000000001</v>
      </c>
      <c r="J211" s="118">
        <v>20.542000000000002</v>
      </c>
      <c r="K211" s="118"/>
      <c r="L211" s="118">
        <v>3.8094000000000001</v>
      </c>
      <c r="M211" s="118"/>
      <c r="N211" s="118">
        <v>5.5262000000000002</v>
      </c>
      <c r="O211" s="118">
        <v>0</v>
      </c>
      <c r="P211" s="118">
        <v>298.3211</v>
      </c>
      <c r="R211" s="118"/>
      <c r="S211" s="119"/>
    </row>
    <row r="212" spans="1:19" x14ac:dyDescent="0.25">
      <c r="A212" s="118" t="s">
        <v>530</v>
      </c>
      <c r="B212" s="118">
        <v>587.52949999999998</v>
      </c>
      <c r="C212" s="118">
        <v>17.226099999999999</v>
      </c>
      <c r="D212" s="118">
        <v>456.53199999999998</v>
      </c>
      <c r="E212" s="118">
        <v>249.25</v>
      </c>
      <c r="F212" s="118">
        <v>178.10050000000001</v>
      </c>
      <c r="G212" s="118">
        <v>17.787400000000002</v>
      </c>
      <c r="H212" s="118">
        <v>80</v>
      </c>
      <c r="I212" s="118">
        <v>58.573099999999997</v>
      </c>
      <c r="J212" s="118">
        <v>16.0702</v>
      </c>
      <c r="K212" s="118">
        <v>7</v>
      </c>
      <c r="L212" s="118">
        <v>9.4502000000000006</v>
      </c>
      <c r="M212" s="118"/>
      <c r="N212" s="118">
        <v>0</v>
      </c>
      <c r="O212" s="118">
        <v>0</v>
      </c>
      <c r="P212" s="118">
        <v>638.61320000000001</v>
      </c>
      <c r="Q212" s="120"/>
      <c r="R212" s="118"/>
      <c r="S212" s="119"/>
    </row>
    <row r="213" spans="1:19" x14ac:dyDescent="0.25">
      <c r="A213" s="118" t="s">
        <v>188</v>
      </c>
      <c r="B213" s="118">
        <v>264.8331</v>
      </c>
      <c r="C213" s="118"/>
      <c r="D213" s="118">
        <v>264.8331</v>
      </c>
      <c r="E213" s="118">
        <v>170</v>
      </c>
      <c r="F213" s="118">
        <v>77.993300000000005</v>
      </c>
      <c r="G213" s="118">
        <v>23.0017</v>
      </c>
      <c r="H213" s="118">
        <v>60</v>
      </c>
      <c r="I213" s="118">
        <v>33.978099999999998</v>
      </c>
      <c r="J213" s="118">
        <v>19.516400000000001</v>
      </c>
      <c r="K213" s="118"/>
      <c r="L213" s="118">
        <v>5.4820000000000002</v>
      </c>
      <c r="M213" s="118"/>
      <c r="N213" s="118">
        <v>0</v>
      </c>
      <c r="O213" s="118">
        <v>0</v>
      </c>
      <c r="P213" s="118">
        <v>307.35120000000001</v>
      </c>
      <c r="R213" s="118"/>
      <c r="S213" s="119"/>
    </row>
    <row r="214" spans="1:19" x14ac:dyDescent="0.25">
      <c r="A214" s="118" t="s">
        <v>189</v>
      </c>
      <c r="B214" s="118">
        <v>842.20190000000002</v>
      </c>
      <c r="C214" s="118">
        <v>12.939399999999999</v>
      </c>
      <c r="D214" s="118">
        <v>855.1413</v>
      </c>
      <c r="E214" s="118">
        <v>523.79999999999995</v>
      </c>
      <c r="F214" s="118">
        <v>251.8391</v>
      </c>
      <c r="G214" s="118">
        <v>67.990200000000002</v>
      </c>
      <c r="H214" s="118">
        <v>135</v>
      </c>
      <c r="I214" s="118">
        <v>109.7146</v>
      </c>
      <c r="J214" s="118">
        <v>18.963999999999999</v>
      </c>
      <c r="K214" s="118">
        <v>2</v>
      </c>
      <c r="L214" s="118">
        <v>17.7014</v>
      </c>
      <c r="M214" s="118"/>
      <c r="N214" s="118">
        <v>11.7239</v>
      </c>
      <c r="O214" s="118">
        <v>0</v>
      </c>
      <c r="P214" s="118">
        <v>953.81939999999997</v>
      </c>
      <c r="Q214" s="120"/>
      <c r="R214" s="118"/>
      <c r="S214" s="119"/>
    </row>
    <row r="215" spans="1:19" x14ac:dyDescent="0.25">
      <c r="A215" s="118" t="s">
        <v>531</v>
      </c>
      <c r="B215" s="118">
        <v>138.18860000000001</v>
      </c>
      <c r="C215" s="118">
        <v>9.4500000000000001E-2</v>
      </c>
      <c r="D215" s="118">
        <v>98.193700000000007</v>
      </c>
      <c r="E215" s="118">
        <v>81</v>
      </c>
      <c r="F215" s="118">
        <v>40.724400000000003</v>
      </c>
      <c r="G215" s="118">
        <v>10.068899999999999</v>
      </c>
      <c r="H215" s="118">
        <v>15</v>
      </c>
      <c r="I215" s="118">
        <v>12.5983</v>
      </c>
      <c r="J215" s="118">
        <v>1.8012999999999999</v>
      </c>
      <c r="K215" s="118"/>
      <c r="L215" s="118">
        <v>2.0326</v>
      </c>
      <c r="M215" s="118"/>
      <c r="N215" s="118">
        <v>0</v>
      </c>
      <c r="O215" s="118">
        <v>0</v>
      </c>
      <c r="P215" s="118">
        <v>150.1533</v>
      </c>
      <c r="R215" s="118"/>
      <c r="S215" s="119"/>
    </row>
    <row r="216" spans="1:19" x14ac:dyDescent="0.25">
      <c r="A216" s="118" t="s">
        <v>190</v>
      </c>
      <c r="B216" s="118">
        <v>311.2398</v>
      </c>
      <c r="C216" s="118"/>
      <c r="D216" s="118">
        <v>311.2398</v>
      </c>
      <c r="E216" s="118">
        <v>187.97</v>
      </c>
      <c r="F216" s="118">
        <v>91.6601</v>
      </c>
      <c r="G216" s="118">
        <v>24.077500000000001</v>
      </c>
      <c r="H216" s="118">
        <v>45</v>
      </c>
      <c r="I216" s="118">
        <v>39.932099999999998</v>
      </c>
      <c r="J216" s="118">
        <v>3.8010000000000002</v>
      </c>
      <c r="K216" s="118"/>
      <c r="L216" s="118">
        <v>6.4427000000000003</v>
      </c>
      <c r="M216" s="118"/>
      <c r="N216" s="118">
        <v>0</v>
      </c>
      <c r="O216" s="118">
        <v>0</v>
      </c>
      <c r="P216" s="118">
        <v>339.11829999999998</v>
      </c>
      <c r="R216" s="118"/>
      <c r="S216" s="119"/>
    </row>
    <row r="217" spans="1:19" x14ac:dyDescent="0.25">
      <c r="A217" s="118" t="s">
        <v>191</v>
      </c>
      <c r="B217" s="120">
        <v>4251.5232999999998</v>
      </c>
      <c r="C217" s="118">
        <v>61.549300000000002</v>
      </c>
      <c r="D217" s="120">
        <v>4313.0726000000004</v>
      </c>
      <c r="E217" s="120">
        <v>2286.1799999999998</v>
      </c>
      <c r="F217" s="120">
        <v>1270.1999000000001</v>
      </c>
      <c r="G217" s="118">
        <v>253.995</v>
      </c>
      <c r="H217" s="118">
        <v>587</v>
      </c>
      <c r="I217" s="118">
        <v>553.36720000000003</v>
      </c>
      <c r="J217" s="118">
        <v>25.224599999999999</v>
      </c>
      <c r="K217" s="118">
        <v>64</v>
      </c>
      <c r="L217" s="118">
        <v>89.280600000000007</v>
      </c>
      <c r="M217" s="118"/>
      <c r="N217" s="118">
        <v>0</v>
      </c>
      <c r="O217" s="118">
        <v>0</v>
      </c>
      <c r="P217" s="120">
        <v>4592.2921999999999</v>
      </c>
      <c r="R217" s="118"/>
      <c r="S217" s="119"/>
    </row>
    <row r="218" spans="1:19" x14ac:dyDescent="0.25">
      <c r="A218" s="118" t="s">
        <v>192</v>
      </c>
      <c r="B218" s="120">
        <v>13494.4511</v>
      </c>
      <c r="C218" s="118">
        <v>198.45099999999999</v>
      </c>
      <c r="D218" s="120">
        <v>13692.902099999999</v>
      </c>
      <c r="E218" s="120">
        <v>4224.66</v>
      </c>
      <c r="F218" s="120">
        <v>4032.5596999999998</v>
      </c>
      <c r="G218" s="118">
        <v>48.025100000000002</v>
      </c>
      <c r="H218" s="115">
        <v>1693</v>
      </c>
      <c r="I218" s="120">
        <v>1756.7992999999999</v>
      </c>
      <c r="J218" s="118"/>
      <c r="K218" s="118">
        <v>88</v>
      </c>
      <c r="L218" s="118">
        <v>283.44310000000002</v>
      </c>
      <c r="M218" s="118"/>
      <c r="N218" s="118">
        <v>0</v>
      </c>
      <c r="O218" s="118">
        <v>0</v>
      </c>
      <c r="P218" s="120">
        <v>13740.9272</v>
      </c>
      <c r="R218" s="118"/>
      <c r="S218" s="119"/>
    </row>
    <row r="219" spans="1:19" x14ac:dyDescent="0.25">
      <c r="A219" s="118" t="s">
        <v>193</v>
      </c>
      <c r="B219" s="120">
        <v>4018.3912999999998</v>
      </c>
      <c r="C219" s="118">
        <v>123.36069999999999</v>
      </c>
      <c r="D219" s="120">
        <v>4141.7520000000004</v>
      </c>
      <c r="E219" s="118">
        <v>895.81</v>
      </c>
      <c r="F219" s="120">
        <v>1219.7460000000001</v>
      </c>
      <c r="G219" s="118"/>
      <c r="H219" s="118">
        <v>477</v>
      </c>
      <c r="I219" s="118">
        <v>531.38679999999999</v>
      </c>
      <c r="J219" s="118"/>
      <c r="K219" s="118">
        <v>34</v>
      </c>
      <c r="L219" s="118">
        <v>85.734300000000005</v>
      </c>
      <c r="M219" s="118"/>
      <c r="N219" s="118">
        <v>0</v>
      </c>
      <c r="O219" s="118">
        <v>0</v>
      </c>
      <c r="P219" s="120">
        <v>4141.7520000000004</v>
      </c>
      <c r="Q219" s="120"/>
      <c r="R219" s="118"/>
      <c r="S219" s="119"/>
    </row>
    <row r="220" spans="1:19" x14ac:dyDescent="0.25">
      <c r="A220" s="118" t="s">
        <v>194</v>
      </c>
      <c r="B220" s="120">
        <v>1789.2761</v>
      </c>
      <c r="C220" s="118">
        <v>14.3323</v>
      </c>
      <c r="D220" s="120">
        <v>1803.6084000000001</v>
      </c>
      <c r="E220" s="118">
        <v>444</v>
      </c>
      <c r="F220" s="118">
        <v>531.16269999999997</v>
      </c>
      <c r="G220" s="118"/>
      <c r="H220" s="118">
        <v>243</v>
      </c>
      <c r="I220" s="118">
        <v>231.40299999999999</v>
      </c>
      <c r="J220" s="118">
        <v>8.6978000000000009</v>
      </c>
      <c r="K220" s="118">
        <v>6</v>
      </c>
      <c r="L220" s="118">
        <v>37.334699999999998</v>
      </c>
      <c r="M220" s="118"/>
      <c r="N220" s="118">
        <v>0</v>
      </c>
      <c r="O220" s="118">
        <v>0</v>
      </c>
      <c r="P220" s="120">
        <v>1812.3062</v>
      </c>
      <c r="R220" s="118"/>
      <c r="S220" s="119"/>
    </row>
    <row r="221" spans="1:19" x14ac:dyDescent="0.25">
      <c r="A221" s="118" t="s">
        <v>195</v>
      </c>
      <c r="B221" s="120">
        <v>15857.0309</v>
      </c>
      <c r="C221" s="118">
        <v>217.4573</v>
      </c>
      <c r="D221" s="120">
        <v>16074.4882</v>
      </c>
      <c r="E221" s="120">
        <v>3577.15</v>
      </c>
      <c r="F221" s="120">
        <v>4733.9368000000004</v>
      </c>
      <c r="G221" s="118"/>
      <c r="H221" s="115">
        <v>1623</v>
      </c>
      <c r="I221" s="120">
        <v>2062.3568</v>
      </c>
      <c r="J221" s="118"/>
      <c r="K221" s="118">
        <v>222</v>
      </c>
      <c r="L221" s="118">
        <v>332.74189999999999</v>
      </c>
      <c r="M221" s="118"/>
      <c r="N221" s="118">
        <v>0</v>
      </c>
      <c r="O221" s="118">
        <v>0</v>
      </c>
      <c r="P221" s="120">
        <v>16074.4882</v>
      </c>
      <c r="R221" s="118"/>
      <c r="S221" s="119"/>
    </row>
    <row r="222" spans="1:19" x14ac:dyDescent="0.25">
      <c r="A222" s="118" t="s">
        <v>196</v>
      </c>
      <c r="B222" s="120">
        <v>4315.4301999999998</v>
      </c>
      <c r="C222" s="118">
        <v>65.955500000000001</v>
      </c>
      <c r="D222" s="120">
        <v>4381.3856999999998</v>
      </c>
      <c r="E222" s="120">
        <v>4000.39</v>
      </c>
      <c r="F222" s="120">
        <v>1290.3181</v>
      </c>
      <c r="G222" s="118">
        <v>677.51800000000003</v>
      </c>
      <c r="H222" s="118">
        <v>678</v>
      </c>
      <c r="I222" s="118">
        <v>562.1318</v>
      </c>
      <c r="J222" s="118">
        <v>86.901200000000003</v>
      </c>
      <c r="K222" s="118">
        <v>386</v>
      </c>
      <c r="L222" s="118">
        <v>90.694699999999997</v>
      </c>
      <c r="M222" s="118">
        <v>177.1832</v>
      </c>
      <c r="N222" s="118">
        <v>77.936400000000006</v>
      </c>
      <c r="O222" s="118">
        <v>0</v>
      </c>
      <c r="P222" s="120">
        <v>5400.9245000000001</v>
      </c>
      <c r="R222" s="118"/>
      <c r="S222" s="119"/>
    </row>
    <row r="223" spans="1:19" x14ac:dyDescent="0.25">
      <c r="A223" s="118" t="s">
        <v>197</v>
      </c>
      <c r="B223" s="120">
        <v>7115.6034</v>
      </c>
      <c r="C223" s="118">
        <v>104.70140000000001</v>
      </c>
      <c r="D223" s="120">
        <v>7220.3047999999999</v>
      </c>
      <c r="E223" s="120">
        <v>5252.07</v>
      </c>
      <c r="F223" s="120">
        <v>2126.3798000000002</v>
      </c>
      <c r="G223" s="118">
        <v>781.42259999999999</v>
      </c>
      <c r="H223" s="115">
        <v>1239</v>
      </c>
      <c r="I223" s="118">
        <v>926.36509999999998</v>
      </c>
      <c r="J223" s="118">
        <v>234.47620000000001</v>
      </c>
      <c r="K223" s="118">
        <v>373</v>
      </c>
      <c r="L223" s="118">
        <v>149.46029999999999</v>
      </c>
      <c r="M223" s="118">
        <v>134.12379999999999</v>
      </c>
      <c r="N223" s="118">
        <v>46.930599999999998</v>
      </c>
      <c r="O223" s="118">
        <v>0</v>
      </c>
      <c r="P223" s="120">
        <v>8417.2579999999998</v>
      </c>
      <c r="Q223" s="120"/>
      <c r="R223" s="118"/>
      <c r="S223" s="119"/>
    </row>
    <row r="224" spans="1:19" x14ac:dyDescent="0.25">
      <c r="A224" s="118" t="s">
        <v>198</v>
      </c>
      <c r="B224" s="120">
        <v>2601.9173000000001</v>
      </c>
      <c r="C224" s="118">
        <v>18.2807</v>
      </c>
      <c r="D224" s="120">
        <v>2620.1979999999999</v>
      </c>
      <c r="E224" s="120">
        <v>2146.94</v>
      </c>
      <c r="F224" s="118">
        <v>771.64829999999995</v>
      </c>
      <c r="G224" s="118">
        <v>343.8229</v>
      </c>
      <c r="H224" s="118">
        <v>478</v>
      </c>
      <c r="I224" s="118">
        <v>336.17140000000001</v>
      </c>
      <c r="J224" s="118">
        <v>106.37139999999999</v>
      </c>
      <c r="K224" s="118">
        <v>359</v>
      </c>
      <c r="L224" s="118">
        <v>54.238100000000003</v>
      </c>
      <c r="M224" s="118">
        <v>182.8571</v>
      </c>
      <c r="N224" s="118">
        <v>0</v>
      </c>
      <c r="O224" s="118">
        <v>0</v>
      </c>
      <c r="P224" s="120">
        <v>3253.2494000000002</v>
      </c>
      <c r="R224" s="118"/>
      <c r="S224" s="119"/>
    </row>
    <row r="225" spans="1:19" x14ac:dyDescent="0.25">
      <c r="A225" s="118" t="s">
        <v>199</v>
      </c>
      <c r="B225" s="118">
        <v>637.07820000000004</v>
      </c>
      <c r="C225" s="118">
        <v>15.6113</v>
      </c>
      <c r="D225" s="118">
        <v>652.68949999999995</v>
      </c>
      <c r="E225" s="118">
        <v>70</v>
      </c>
      <c r="F225" s="118">
        <v>192.21709999999999</v>
      </c>
      <c r="G225" s="118"/>
      <c r="H225" s="118">
        <v>51</v>
      </c>
      <c r="I225" s="118">
        <v>83.740099999999998</v>
      </c>
      <c r="J225" s="118"/>
      <c r="K225" s="118"/>
      <c r="L225" s="118">
        <v>13.5107</v>
      </c>
      <c r="M225" s="118"/>
      <c r="N225" s="118">
        <v>0</v>
      </c>
      <c r="O225" s="118">
        <v>0</v>
      </c>
      <c r="P225" s="118">
        <v>652.68949999999995</v>
      </c>
      <c r="R225" s="118"/>
      <c r="S225" s="119"/>
    </row>
    <row r="226" spans="1:19" x14ac:dyDescent="0.25">
      <c r="A226" s="118" t="s">
        <v>200</v>
      </c>
      <c r="B226" s="120">
        <v>12228.9643</v>
      </c>
      <c r="C226" s="118">
        <v>357.17790000000002</v>
      </c>
      <c r="D226" s="120">
        <v>12586.1422</v>
      </c>
      <c r="E226" s="120">
        <v>8797.36</v>
      </c>
      <c r="F226" s="120">
        <v>3706.6188999999999</v>
      </c>
      <c r="G226" s="120">
        <v>1272.6853000000001</v>
      </c>
      <c r="H226" s="115">
        <v>1513</v>
      </c>
      <c r="I226" s="120">
        <v>1614.8019999999999</v>
      </c>
      <c r="J226" s="118"/>
      <c r="K226" s="115">
        <v>1027</v>
      </c>
      <c r="L226" s="118">
        <v>260.53309999999999</v>
      </c>
      <c r="M226" s="118">
        <v>459.88010000000003</v>
      </c>
      <c r="N226" s="118">
        <v>128.13550000000001</v>
      </c>
      <c r="O226" s="118">
        <v>0</v>
      </c>
      <c r="P226" s="120">
        <v>14446.8431</v>
      </c>
      <c r="Q226" s="120"/>
      <c r="R226" s="118"/>
      <c r="S226" s="119"/>
    </row>
    <row r="227" spans="1:19" x14ac:dyDescent="0.25">
      <c r="A227" s="118" t="s">
        <v>201</v>
      </c>
      <c r="B227" s="120">
        <v>11121.6142</v>
      </c>
      <c r="C227" s="118">
        <v>380.38720000000001</v>
      </c>
      <c r="D227" s="120">
        <v>11502.001399999999</v>
      </c>
      <c r="E227" s="120">
        <v>11126.79</v>
      </c>
      <c r="F227" s="120">
        <v>3387.3393999999998</v>
      </c>
      <c r="G227" s="120">
        <v>1934.8625999999999</v>
      </c>
      <c r="H227" s="115">
        <v>1639</v>
      </c>
      <c r="I227" s="120">
        <v>1475.7067999999999</v>
      </c>
      <c r="J227" s="118">
        <v>122.4699</v>
      </c>
      <c r="K227" s="115">
        <v>2927</v>
      </c>
      <c r="L227" s="118">
        <v>238.09139999999999</v>
      </c>
      <c r="M227" s="120">
        <v>1613.3451</v>
      </c>
      <c r="N227" s="118">
        <v>122.68380000000001</v>
      </c>
      <c r="O227" s="118">
        <v>0</v>
      </c>
      <c r="P227" s="120">
        <v>15295.362800000001</v>
      </c>
      <c r="R227" s="118"/>
      <c r="S227" s="119"/>
    </row>
    <row r="228" spans="1:19" x14ac:dyDescent="0.25">
      <c r="A228" s="118" t="s">
        <v>202</v>
      </c>
      <c r="B228" s="120">
        <v>2061.9389000000001</v>
      </c>
      <c r="C228" s="118">
        <v>14.8477</v>
      </c>
      <c r="D228" s="120">
        <v>2076.7865999999999</v>
      </c>
      <c r="E228" s="120">
        <v>1639.33</v>
      </c>
      <c r="F228" s="118">
        <v>611.61369999999999</v>
      </c>
      <c r="G228" s="118">
        <v>256.92910000000001</v>
      </c>
      <c r="H228" s="118">
        <v>346</v>
      </c>
      <c r="I228" s="118">
        <v>266.45170000000002</v>
      </c>
      <c r="J228" s="118">
        <v>59.661200000000001</v>
      </c>
      <c r="K228" s="118">
        <v>120</v>
      </c>
      <c r="L228" s="118">
        <v>42.9895</v>
      </c>
      <c r="M228" s="118">
        <v>46.206299999999999</v>
      </c>
      <c r="N228" s="118">
        <v>0</v>
      </c>
      <c r="O228" s="118">
        <v>0</v>
      </c>
      <c r="P228" s="120">
        <v>2439.5832</v>
      </c>
      <c r="R228" s="118"/>
      <c r="S228" s="119"/>
    </row>
    <row r="229" spans="1:19" x14ac:dyDescent="0.25">
      <c r="A229" s="118" t="s">
        <v>203</v>
      </c>
      <c r="B229" s="118">
        <v>963.64710000000002</v>
      </c>
      <c r="C229" s="118">
        <v>36.654499999999999</v>
      </c>
      <c r="D229" s="120">
        <v>1000.3016</v>
      </c>
      <c r="E229" s="118">
        <v>657</v>
      </c>
      <c r="F229" s="118">
        <v>294.58879999999999</v>
      </c>
      <c r="G229" s="118">
        <v>90.602800000000002</v>
      </c>
      <c r="H229" s="118">
        <v>38</v>
      </c>
      <c r="I229" s="118">
        <v>128.33869999999999</v>
      </c>
      <c r="J229" s="118"/>
      <c r="K229" s="118">
        <v>12</v>
      </c>
      <c r="L229" s="118">
        <v>20.706199999999999</v>
      </c>
      <c r="M229" s="118"/>
      <c r="N229" s="118">
        <v>8.9375999999999998</v>
      </c>
      <c r="O229" s="118">
        <v>0</v>
      </c>
      <c r="P229" s="120">
        <v>1099.8420000000001</v>
      </c>
      <c r="Q229" s="120"/>
      <c r="R229" s="118"/>
      <c r="S229" s="119"/>
    </row>
    <row r="230" spans="1:19" x14ac:dyDescent="0.25">
      <c r="A230" s="118" t="s">
        <v>204</v>
      </c>
      <c r="B230" s="120">
        <v>1274.6418000000001</v>
      </c>
      <c r="C230" s="118">
        <v>56.6753</v>
      </c>
      <c r="D230" s="120">
        <v>1331.3171</v>
      </c>
      <c r="E230" s="120">
        <v>1256</v>
      </c>
      <c r="F230" s="118">
        <v>392.0729</v>
      </c>
      <c r="G230" s="118">
        <v>215.98179999999999</v>
      </c>
      <c r="H230" s="118">
        <v>112</v>
      </c>
      <c r="I230" s="118">
        <v>170.80799999999999</v>
      </c>
      <c r="J230" s="118"/>
      <c r="K230" s="118">
        <v>991</v>
      </c>
      <c r="L230" s="118">
        <v>27.558299999999999</v>
      </c>
      <c r="M230" s="118">
        <v>578.06500000000005</v>
      </c>
      <c r="N230" s="118">
        <v>38.8033</v>
      </c>
      <c r="O230" s="118">
        <v>0</v>
      </c>
      <c r="P230" s="120">
        <v>2164.1671999999999</v>
      </c>
      <c r="R230" s="118"/>
      <c r="S230" s="119"/>
    </row>
    <row r="231" spans="1:19" x14ac:dyDescent="0.25">
      <c r="A231" s="118" t="s">
        <v>205</v>
      </c>
      <c r="B231" s="118">
        <v>602.4348</v>
      </c>
      <c r="C231" s="118">
        <v>1.7766</v>
      </c>
      <c r="D231" s="118">
        <v>604.21140000000003</v>
      </c>
      <c r="E231" s="118">
        <v>582.07000000000005</v>
      </c>
      <c r="F231" s="118">
        <v>177.94030000000001</v>
      </c>
      <c r="G231" s="118">
        <v>101.0324</v>
      </c>
      <c r="H231" s="118">
        <v>111</v>
      </c>
      <c r="I231" s="118">
        <v>77.520300000000006</v>
      </c>
      <c r="J231" s="118">
        <v>25.1098</v>
      </c>
      <c r="K231" s="118">
        <v>7</v>
      </c>
      <c r="L231" s="118">
        <v>12.507199999999999</v>
      </c>
      <c r="M231" s="118"/>
      <c r="N231" s="118">
        <v>26.036799999999999</v>
      </c>
      <c r="O231" s="118">
        <v>0</v>
      </c>
      <c r="P231" s="118">
        <v>756.3904</v>
      </c>
      <c r="R231" s="118"/>
      <c r="S231" s="119"/>
    </row>
    <row r="232" spans="1:19" x14ac:dyDescent="0.25">
      <c r="A232" s="118" t="s">
        <v>206</v>
      </c>
      <c r="B232" s="118">
        <v>184.5684</v>
      </c>
      <c r="C232" s="118">
        <v>25.5517</v>
      </c>
      <c r="D232" s="118">
        <v>210.12010000000001</v>
      </c>
      <c r="E232" s="118">
        <v>181.41</v>
      </c>
      <c r="F232" s="118">
        <v>61.880400000000002</v>
      </c>
      <c r="G232" s="118">
        <v>29.882400000000001</v>
      </c>
      <c r="H232" s="118">
        <v>35</v>
      </c>
      <c r="I232" s="118">
        <v>26.958400000000001</v>
      </c>
      <c r="J232" s="118">
        <v>6.0312000000000001</v>
      </c>
      <c r="K232" s="118">
        <v>5</v>
      </c>
      <c r="L232" s="118">
        <v>4.3494999999999999</v>
      </c>
      <c r="M232" s="118">
        <v>0.39029999999999998</v>
      </c>
      <c r="N232" s="118">
        <v>5.2316000000000003</v>
      </c>
      <c r="O232" s="118">
        <v>0</v>
      </c>
      <c r="P232" s="118">
        <v>251.65559999999999</v>
      </c>
      <c r="R232" s="118"/>
      <c r="S232" s="119"/>
    </row>
    <row r="233" spans="1:19" x14ac:dyDescent="0.25">
      <c r="A233" s="118" t="s">
        <v>207</v>
      </c>
      <c r="B233" s="118">
        <v>455.02569999999997</v>
      </c>
      <c r="C233" s="118">
        <v>11.324199999999999</v>
      </c>
      <c r="D233" s="118">
        <v>466.34989999999999</v>
      </c>
      <c r="E233" s="118">
        <v>399</v>
      </c>
      <c r="F233" s="118">
        <v>137.34</v>
      </c>
      <c r="G233" s="118">
        <v>65.415000000000006</v>
      </c>
      <c r="H233" s="118">
        <v>35</v>
      </c>
      <c r="I233" s="118">
        <v>59.832700000000003</v>
      </c>
      <c r="J233" s="118"/>
      <c r="K233" s="118">
        <v>130</v>
      </c>
      <c r="L233" s="118">
        <v>9.6533999999999995</v>
      </c>
      <c r="M233" s="118">
        <v>72.207899999999995</v>
      </c>
      <c r="N233" s="118">
        <v>9.9479000000000006</v>
      </c>
      <c r="O233" s="118">
        <v>0</v>
      </c>
      <c r="P233" s="118">
        <v>613.92070000000001</v>
      </c>
      <c r="Q233" s="120"/>
      <c r="R233" s="118"/>
      <c r="S233" s="119"/>
    </row>
    <row r="234" spans="1:19" x14ac:dyDescent="0.25">
      <c r="A234" s="118" t="s">
        <v>208</v>
      </c>
      <c r="B234" s="118">
        <v>331.86919999999998</v>
      </c>
      <c r="C234" s="118">
        <v>9.5036000000000005</v>
      </c>
      <c r="D234" s="118">
        <v>341.37279999999998</v>
      </c>
      <c r="E234" s="118">
        <v>331.53</v>
      </c>
      <c r="F234" s="118">
        <v>100.5343</v>
      </c>
      <c r="G234" s="118">
        <v>57.748899999999999</v>
      </c>
      <c r="H234" s="118">
        <v>44</v>
      </c>
      <c r="I234" s="118">
        <v>43.798099999999998</v>
      </c>
      <c r="J234" s="118">
        <v>0.15140000000000001</v>
      </c>
      <c r="K234" s="118">
        <v>4</v>
      </c>
      <c r="L234" s="118">
        <v>7.0663999999999998</v>
      </c>
      <c r="M234" s="118"/>
      <c r="N234" s="118">
        <v>11.98</v>
      </c>
      <c r="O234" s="118">
        <v>0</v>
      </c>
      <c r="P234" s="118">
        <v>411.25310000000002</v>
      </c>
      <c r="Q234" s="120"/>
      <c r="R234" s="118"/>
      <c r="S234" s="119"/>
    </row>
    <row r="235" spans="1:19" x14ac:dyDescent="0.25">
      <c r="A235" s="118" t="s">
        <v>210</v>
      </c>
      <c r="B235" s="118">
        <v>585.66160000000002</v>
      </c>
      <c r="C235" s="118">
        <v>16.352399999999999</v>
      </c>
      <c r="D235" s="118">
        <v>602.01400000000001</v>
      </c>
      <c r="E235" s="118">
        <v>563.89</v>
      </c>
      <c r="F235" s="118">
        <v>177.29310000000001</v>
      </c>
      <c r="G235" s="118">
        <v>96.649199999999993</v>
      </c>
      <c r="H235" s="118">
        <v>35</v>
      </c>
      <c r="I235" s="118">
        <v>77.238399999999999</v>
      </c>
      <c r="J235" s="118"/>
      <c r="K235" s="118">
        <v>348</v>
      </c>
      <c r="L235" s="118">
        <v>12.4617</v>
      </c>
      <c r="M235" s="118">
        <v>201.32300000000001</v>
      </c>
      <c r="N235" s="118">
        <v>10.1615</v>
      </c>
      <c r="O235" s="118">
        <v>0</v>
      </c>
      <c r="P235" s="118">
        <v>910.14769999999999</v>
      </c>
      <c r="R235" s="118"/>
      <c r="S235" s="119"/>
    </row>
    <row r="236" spans="1:19" x14ac:dyDescent="0.25">
      <c r="A236" s="118" t="s">
        <v>211</v>
      </c>
      <c r="B236" s="118">
        <v>111.3751</v>
      </c>
      <c r="C236" s="118">
        <v>1.3686</v>
      </c>
      <c r="D236" s="118">
        <v>112.7437</v>
      </c>
      <c r="E236" s="118">
        <v>114.05</v>
      </c>
      <c r="F236" s="118">
        <v>33.203000000000003</v>
      </c>
      <c r="G236" s="118">
        <v>20.2117</v>
      </c>
      <c r="H236" s="118">
        <v>4</v>
      </c>
      <c r="I236" s="118">
        <v>14.465</v>
      </c>
      <c r="J236" s="118"/>
      <c r="K236" s="118">
        <v>24</v>
      </c>
      <c r="L236" s="118">
        <v>2.3338000000000001</v>
      </c>
      <c r="M236" s="118">
        <v>12.999700000000001</v>
      </c>
      <c r="N236" s="118">
        <v>0</v>
      </c>
      <c r="O236" s="118">
        <v>0</v>
      </c>
      <c r="P236" s="118">
        <v>145.95509999999999</v>
      </c>
      <c r="R236" s="118"/>
      <c r="S236" s="119"/>
    </row>
    <row r="237" spans="1:19" x14ac:dyDescent="0.25">
      <c r="A237" s="118" t="s">
        <v>212</v>
      </c>
      <c r="B237" s="120">
        <v>1147.9742000000001</v>
      </c>
      <c r="C237" s="118">
        <v>101.3473</v>
      </c>
      <c r="D237" s="120">
        <v>1249.3215</v>
      </c>
      <c r="E237" s="118">
        <v>240</v>
      </c>
      <c r="F237" s="118">
        <v>367.92520000000002</v>
      </c>
      <c r="G237" s="118"/>
      <c r="H237" s="118">
        <v>95</v>
      </c>
      <c r="I237" s="118">
        <v>160.28790000000001</v>
      </c>
      <c r="J237" s="118"/>
      <c r="K237" s="118">
        <v>15</v>
      </c>
      <c r="L237" s="118">
        <v>25.861000000000001</v>
      </c>
      <c r="M237" s="118"/>
      <c r="N237" s="118">
        <v>6.3644999999999996</v>
      </c>
      <c r="O237" s="118">
        <v>0</v>
      </c>
      <c r="P237" s="120">
        <v>1255.6859999999999</v>
      </c>
      <c r="R237" s="118"/>
      <c r="S237" s="119"/>
    </row>
    <row r="238" spans="1:19" x14ac:dyDescent="0.25">
      <c r="A238" s="118" t="s">
        <v>213</v>
      </c>
      <c r="B238" s="118">
        <v>307.58609999999999</v>
      </c>
      <c r="C238" s="118"/>
      <c r="D238" s="118">
        <v>307.58609999999999</v>
      </c>
      <c r="E238" s="118">
        <v>267</v>
      </c>
      <c r="F238" s="118">
        <v>90.584100000000007</v>
      </c>
      <c r="G238" s="118">
        <v>44.103999999999999</v>
      </c>
      <c r="H238" s="118">
        <v>13</v>
      </c>
      <c r="I238" s="118">
        <v>39.463299999999997</v>
      </c>
      <c r="J238" s="118"/>
      <c r="K238" s="118">
        <v>190</v>
      </c>
      <c r="L238" s="118">
        <v>6.367</v>
      </c>
      <c r="M238" s="118">
        <v>110.1798</v>
      </c>
      <c r="N238" s="118">
        <v>0</v>
      </c>
      <c r="O238" s="118">
        <v>0</v>
      </c>
      <c r="P238" s="118">
        <v>461.86989999999997</v>
      </c>
      <c r="R238" s="118"/>
      <c r="S238" s="119"/>
    </row>
    <row r="239" spans="1:19" x14ac:dyDescent="0.25">
      <c r="A239" s="118" t="s">
        <v>214</v>
      </c>
      <c r="B239" s="118">
        <v>579.39520000000005</v>
      </c>
      <c r="C239" s="118">
        <v>31.892099999999999</v>
      </c>
      <c r="D239" s="118">
        <v>611.28729999999996</v>
      </c>
      <c r="E239" s="118">
        <v>579.20000000000005</v>
      </c>
      <c r="F239" s="118">
        <v>180.0241</v>
      </c>
      <c r="G239" s="118">
        <v>99.793999999999997</v>
      </c>
      <c r="H239" s="118">
        <v>111</v>
      </c>
      <c r="I239" s="118">
        <v>78.428200000000004</v>
      </c>
      <c r="J239" s="118">
        <v>24.428899999999999</v>
      </c>
      <c r="K239" s="118">
        <v>26</v>
      </c>
      <c r="L239" s="118">
        <v>12.653600000000001</v>
      </c>
      <c r="M239" s="118">
        <v>8.0077999999999996</v>
      </c>
      <c r="N239" s="118">
        <v>19.739999999999998</v>
      </c>
      <c r="O239" s="118">
        <v>0</v>
      </c>
      <c r="P239" s="118">
        <v>763.25800000000004</v>
      </c>
      <c r="R239" s="118"/>
      <c r="S239" s="119"/>
    </row>
    <row r="240" spans="1:19" x14ac:dyDescent="0.25">
      <c r="A240" s="118" t="s">
        <v>215</v>
      </c>
      <c r="B240" s="118">
        <v>562.26840000000004</v>
      </c>
      <c r="C240" s="118">
        <v>30.335999999999999</v>
      </c>
      <c r="D240" s="118">
        <v>592.60440000000006</v>
      </c>
      <c r="E240" s="118">
        <v>552.54</v>
      </c>
      <c r="F240" s="118">
        <v>174.52199999999999</v>
      </c>
      <c r="G240" s="118">
        <v>94.504499999999993</v>
      </c>
      <c r="H240" s="118">
        <v>58</v>
      </c>
      <c r="I240" s="118">
        <v>76.031099999999995</v>
      </c>
      <c r="J240" s="118"/>
      <c r="K240" s="118">
        <v>92</v>
      </c>
      <c r="L240" s="118">
        <v>12.2669</v>
      </c>
      <c r="M240" s="118">
        <v>47.8399</v>
      </c>
      <c r="N240" s="118">
        <v>9.4621999999999993</v>
      </c>
      <c r="O240" s="118">
        <v>0</v>
      </c>
      <c r="P240" s="118">
        <v>744.41099999999994</v>
      </c>
      <c r="Q240" s="120"/>
      <c r="R240" s="118"/>
      <c r="S240" s="119"/>
    </row>
    <row r="241" spans="1:19" x14ac:dyDescent="0.25">
      <c r="A241" s="118" t="s">
        <v>217</v>
      </c>
      <c r="B241" s="120">
        <v>1387.3384000000001</v>
      </c>
      <c r="C241" s="118">
        <v>62.393700000000003</v>
      </c>
      <c r="D241" s="120">
        <v>1449.7320999999999</v>
      </c>
      <c r="E241" s="120">
        <v>1220</v>
      </c>
      <c r="F241" s="118">
        <v>426.9461</v>
      </c>
      <c r="G241" s="118">
        <v>198.26349999999999</v>
      </c>
      <c r="H241" s="118">
        <v>113</v>
      </c>
      <c r="I241" s="118">
        <v>186.00059999999999</v>
      </c>
      <c r="J241" s="118"/>
      <c r="K241" s="118">
        <v>621</v>
      </c>
      <c r="L241" s="118">
        <v>30.009499999999999</v>
      </c>
      <c r="M241" s="118">
        <v>354.59429999999998</v>
      </c>
      <c r="N241" s="118">
        <v>30.468699999999998</v>
      </c>
      <c r="O241" s="118">
        <v>0</v>
      </c>
      <c r="P241" s="120">
        <v>2033.0586000000001</v>
      </c>
      <c r="Q241" s="120"/>
      <c r="R241" s="118"/>
      <c r="S241" s="119"/>
    </row>
    <row r="242" spans="1:19" x14ac:dyDescent="0.25">
      <c r="A242" s="118" t="s">
        <v>218</v>
      </c>
      <c r="B242" s="118">
        <v>136.80350000000001</v>
      </c>
      <c r="C242" s="118">
        <v>1.3506</v>
      </c>
      <c r="D242" s="118">
        <v>138.1541</v>
      </c>
      <c r="E242" s="118">
        <v>133.66</v>
      </c>
      <c r="F242" s="118">
        <v>40.686399999999999</v>
      </c>
      <c r="G242" s="118">
        <v>23.243400000000001</v>
      </c>
      <c r="H242" s="118">
        <v>12</v>
      </c>
      <c r="I242" s="118">
        <v>17.725200000000001</v>
      </c>
      <c r="J242" s="118"/>
      <c r="K242" s="118"/>
      <c r="L242" s="118">
        <v>2.8597999999999999</v>
      </c>
      <c r="M242" s="118"/>
      <c r="N242" s="118">
        <v>0</v>
      </c>
      <c r="O242" s="118">
        <v>0</v>
      </c>
      <c r="P242" s="118">
        <v>161.39750000000001</v>
      </c>
      <c r="R242" s="118"/>
      <c r="S242" s="119"/>
    </row>
    <row r="243" spans="1:19" x14ac:dyDescent="0.25">
      <c r="A243" s="118" t="s">
        <v>219</v>
      </c>
      <c r="B243" s="120">
        <v>1085.8290999999999</v>
      </c>
      <c r="C243" s="118"/>
      <c r="D243" s="120">
        <v>1085.8290999999999</v>
      </c>
      <c r="E243" s="118">
        <v>868</v>
      </c>
      <c r="F243" s="118">
        <v>319.77670000000001</v>
      </c>
      <c r="G243" s="118">
        <v>137.0558</v>
      </c>
      <c r="H243" s="118">
        <v>96</v>
      </c>
      <c r="I243" s="118">
        <v>139.31190000000001</v>
      </c>
      <c r="J243" s="118"/>
      <c r="K243" s="118">
        <v>19</v>
      </c>
      <c r="L243" s="118">
        <v>22.476700000000001</v>
      </c>
      <c r="M243" s="118"/>
      <c r="N243" s="118">
        <v>0</v>
      </c>
      <c r="O243" s="118">
        <v>0</v>
      </c>
      <c r="P243" s="120">
        <v>1222.8849</v>
      </c>
      <c r="R243" s="118"/>
      <c r="S243" s="119"/>
    </row>
    <row r="244" spans="1:19" x14ac:dyDescent="0.25">
      <c r="A244" s="118" t="s">
        <v>220</v>
      </c>
      <c r="B244" s="118">
        <v>93.912999999999997</v>
      </c>
      <c r="C244" s="118"/>
      <c r="D244" s="118">
        <v>93.912999999999997</v>
      </c>
      <c r="E244" s="118">
        <v>100.98</v>
      </c>
      <c r="F244" s="118">
        <v>27.657399999999999</v>
      </c>
      <c r="G244" s="118">
        <v>18.3307</v>
      </c>
      <c r="H244" s="118">
        <v>18</v>
      </c>
      <c r="I244" s="118">
        <v>12.048999999999999</v>
      </c>
      <c r="J244" s="118">
        <v>4.4631999999999996</v>
      </c>
      <c r="K244" s="118"/>
      <c r="L244" s="118">
        <v>1.944</v>
      </c>
      <c r="M244" s="118"/>
      <c r="N244" s="118">
        <v>0</v>
      </c>
      <c r="O244" s="118">
        <v>0</v>
      </c>
      <c r="P244" s="118">
        <v>116.7069</v>
      </c>
      <c r="R244" s="118"/>
      <c r="S244" s="119"/>
    </row>
    <row r="245" spans="1:19" x14ac:dyDescent="0.25">
      <c r="A245" s="118" t="s">
        <v>221</v>
      </c>
      <c r="B245" s="118">
        <v>920.65350000000001</v>
      </c>
      <c r="C245" s="118">
        <v>169.03149999999999</v>
      </c>
      <c r="D245" s="120">
        <v>1089.6849999999999</v>
      </c>
      <c r="E245" s="118">
        <v>623</v>
      </c>
      <c r="F245" s="118">
        <v>320.91219999999998</v>
      </c>
      <c r="G245" s="118">
        <v>75.521900000000002</v>
      </c>
      <c r="H245" s="118">
        <v>101</v>
      </c>
      <c r="I245" s="118">
        <v>139.8066</v>
      </c>
      <c r="J245" s="118"/>
      <c r="K245" s="118">
        <v>79</v>
      </c>
      <c r="L245" s="118">
        <v>22.5565</v>
      </c>
      <c r="M245" s="118">
        <v>33.866100000000003</v>
      </c>
      <c r="N245" s="118">
        <v>13.9153</v>
      </c>
      <c r="O245" s="118">
        <v>0</v>
      </c>
      <c r="P245" s="120">
        <v>1212.9883</v>
      </c>
      <c r="R245" s="118"/>
      <c r="S245" s="119"/>
    </row>
    <row r="246" spans="1:19" x14ac:dyDescent="0.25">
      <c r="A246" s="118" t="s">
        <v>222</v>
      </c>
      <c r="B246" s="118">
        <v>201.28710000000001</v>
      </c>
      <c r="C246" s="118">
        <v>4.8080999999999996</v>
      </c>
      <c r="D246" s="118">
        <v>206.09520000000001</v>
      </c>
      <c r="E246" s="118">
        <v>200.46</v>
      </c>
      <c r="F246" s="118">
        <v>60.695</v>
      </c>
      <c r="G246" s="118">
        <v>34.941200000000002</v>
      </c>
      <c r="H246" s="118">
        <v>20</v>
      </c>
      <c r="I246" s="118">
        <v>26.442</v>
      </c>
      <c r="J246" s="118"/>
      <c r="K246" s="118">
        <v>1</v>
      </c>
      <c r="L246" s="118">
        <v>4.2662000000000004</v>
      </c>
      <c r="M246" s="118"/>
      <c r="N246" s="118">
        <v>3.9662000000000002</v>
      </c>
      <c r="O246" s="118">
        <v>0</v>
      </c>
      <c r="P246" s="118">
        <v>245.0026</v>
      </c>
      <c r="R246" s="118"/>
      <c r="S246" s="119"/>
    </row>
    <row r="247" spans="1:19" x14ac:dyDescent="0.25">
      <c r="A247" s="118" t="s">
        <v>1168</v>
      </c>
      <c r="B247" s="118">
        <v>440.36410000000001</v>
      </c>
      <c r="C247" s="118">
        <v>8.2042000000000002</v>
      </c>
      <c r="D247" s="118">
        <v>448.56830000000002</v>
      </c>
      <c r="E247" s="118">
        <v>268</v>
      </c>
      <c r="F247" s="118">
        <v>132.10339999999999</v>
      </c>
      <c r="G247" s="118">
        <v>33.974200000000003</v>
      </c>
      <c r="H247" s="118">
        <v>66</v>
      </c>
      <c r="I247" s="118">
        <v>57.551299999999998</v>
      </c>
      <c r="J247" s="118">
        <v>6.3365</v>
      </c>
      <c r="K247" s="118">
        <v>18</v>
      </c>
      <c r="L247" s="118">
        <v>9.2853999999999992</v>
      </c>
      <c r="M247" s="118">
        <v>5.2287999999999997</v>
      </c>
      <c r="N247" s="118">
        <v>4.3220999999999998</v>
      </c>
      <c r="O247" s="118">
        <v>0</v>
      </c>
      <c r="P247" s="118">
        <v>498.42989999999998</v>
      </c>
      <c r="R247" s="118"/>
      <c r="S247" s="119"/>
    </row>
    <row r="248" spans="1:19" x14ac:dyDescent="0.25">
      <c r="A248" s="118" t="s">
        <v>1253</v>
      </c>
      <c r="B248" s="118">
        <v>102.1052</v>
      </c>
      <c r="C248" s="118">
        <v>5.4404000000000003</v>
      </c>
      <c r="D248" s="118">
        <v>107.54559999999999</v>
      </c>
      <c r="E248" s="118">
        <v>93.62</v>
      </c>
      <c r="F248" s="118">
        <v>31.6722</v>
      </c>
      <c r="G248" s="118">
        <v>15.487</v>
      </c>
      <c r="H248" s="118">
        <v>9</v>
      </c>
      <c r="I248" s="118">
        <v>13.7981</v>
      </c>
      <c r="J248" s="118"/>
      <c r="K248" s="118">
        <v>29</v>
      </c>
      <c r="L248" s="118">
        <v>2.2262</v>
      </c>
      <c r="M248" s="118">
        <v>16.064299999999999</v>
      </c>
      <c r="N248" s="118">
        <v>0</v>
      </c>
      <c r="O248" s="118">
        <v>0</v>
      </c>
      <c r="P248" s="118">
        <v>139.09690000000001</v>
      </c>
      <c r="R248" s="118"/>
      <c r="S248" s="119"/>
    </row>
    <row r="249" spans="1:19" x14ac:dyDescent="0.25">
      <c r="A249" s="118" t="s">
        <v>223</v>
      </c>
      <c r="B249" s="120">
        <v>2947.0396999999998</v>
      </c>
      <c r="C249" s="118">
        <v>56.450899999999997</v>
      </c>
      <c r="D249" s="120">
        <v>3003.4906000000001</v>
      </c>
      <c r="E249" s="118">
        <v>956.5</v>
      </c>
      <c r="F249" s="118">
        <v>884.52800000000002</v>
      </c>
      <c r="G249" s="118">
        <v>17.992999999999999</v>
      </c>
      <c r="H249" s="118">
        <v>307</v>
      </c>
      <c r="I249" s="118">
        <v>385.34780000000001</v>
      </c>
      <c r="J249" s="118"/>
      <c r="K249" s="118">
        <v>17</v>
      </c>
      <c r="L249" s="118">
        <v>62.1723</v>
      </c>
      <c r="M249" s="118"/>
      <c r="N249" s="118">
        <v>0</v>
      </c>
      <c r="O249" s="118">
        <v>0</v>
      </c>
      <c r="P249" s="120">
        <v>3021.4836</v>
      </c>
      <c r="Q249" s="120"/>
      <c r="R249" s="118"/>
      <c r="S249" s="119"/>
    </row>
    <row r="250" spans="1:19" x14ac:dyDescent="0.25">
      <c r="A250" s="118" t="s">
        <v>532</v>
      </c>
      <c r="B250" s="118">
        <v>175.5891</v>
      </c>
      <c r="C250" s="118">
        <v>1.46E-2</v>
      </c>
      <c r="D250" s="118">
        <v>120.5377</v>
      </c>
      <c r="E250" s="118">
        <v>89</v>
      </c>
      <c r="F250" s="118">
        <v>51.715299999999999</v>
      </c>
      <c r="G250" s="118">
        <v>9.3211999999999993</v>
      </c>
      <c r="H250" s="118">
        <v>13</v>
      </c>
      <c r="I250" s="118">
        <v>15.465</v>
      </c>
      <c r="J250" s="118"/>
      <c r="K250" s="118">
        <v>12</v>
      </c>
      <c r="L250" s="118">
        <v>2.4950999999999999</v>
      </c>
      <c r="M250" s="118">
        <v>5.7028999999999996</v>
      </c>
      <c r="N250" s="118">
        <v>0</v>
      </c>
      <c r="O250" s="118">
        <v>0</v>
      </c>
      <c r="P250" s="118">
        <v>190.62780000000001</v>
      </c>
      <c r="Q250" s="120"/>
      <c r="R250" s="118"/>
      <c r="S250" s="119"/>
    </row>
    <row r="251" spans="1:19" x14ac:dyDescent="0.25">
      <c r="A251" s="118" t="s">
        <v>224</v>
      </c>
      <c r="B251" s="118">
        <v>457.75720000000001</v>
      </c>
      <c r="C251" s="118">
        <v>14.6036</v>
      </c>
      <c r="D251" s="118">
        <v>472.36079999999998</v>
      </c>
      <c r="E251" s="118">
        <v>253.14</v>
      </c>
      <c r="F251" s="118">
        <v>139.1103</v>
      </c>
      <c r="G251" s="118">
        <v>28.507400000000001</v>
      </c>
      <c r="H251" s="118">
        <v>68</v>
      </c>
      <c r="I251" s="118">
        <v>60.603900000000003</v>
      </c>
      <c r="J251" s="118">
        <v>5.5471000000000004</v>
      </c>
      <c r="K251" s="118">
        <v>14</v>
      </c>
      <c r="L251" s="118">
        <v>9.7779000000000007</v>
      </c>
      <c r="M251" s="118">
        <v>2.5333000000000001</v>
      </c>
      <c r="N251" s="118">
        <v>0</v>
      </c>
      <c r="O251" s="118">
        <v>0</v>
      </c>
      <c r="P251" s="118">
        <v>508.9486</v>
      </c>
      <c r="R251" s="118"/>
      <c r="S251" s="119"/>
    </row>
    <row r="252" spans="1:19" x14ac:dyDescent="0.25">
      <c r="A252" s="118" t="s">
        <v>225</v>
      </c>
      <c r="B252" s="118">
        <v>678.38019999999995</v>
      </c>
      <c r="C252" s="118">
        <v>57.933999999999997</v>
      </c>
      <c r="D252" s="118">
        <v>736.31420000000003</v>
      </c>
      <c r="E252" s="118">
        <v>501</v>
      </c>
      <c r="F252" s="118">
        <v>216.84450000000001</v>
      </c>
      <c r="G252" s="118">
        <v>71.038899999999998</v>
      </c>
      <c r="H252" s="118">
        <v>128</v>
      </c>
      <c r="I252" s="118">
        <v>94.469099999999997</v>
      </c>
      <c r="J252" s="118">
        <v>25.148199999999999</v>
      </c>
      <c r="K252" s="118">
        <v>33</v>
      </c>
      <c r="L252" s="118">
        <v>15.2417</v>
      </c>
      <c r="M252" s="118">
        <v>10.654999999999999</v>
      </c>
      <c r="N252" s="118">
        <v>0</v>
      </c>
      <c r="O252" s="118">
        <v>0</v>
      </c>
      <c r="P252" s="118">
        <v>843.15629999999999</v>
      </c>
      <c r="R252" s="118"/>
      <c r="S252" s="119"/>
    </row>
    <row r="253" spans="1:19" x14ac:dyDescent="0.25">
      <c r="A253" s="118" t="s">
        <v>226</v>
      </c>
      <c r="B253" s="120">
        <v>4402.5200999999997</v>
      </c>
      <c r="C253" s="118">
        <v>79.823499999999996</v>
      </c>
      <c r="D253" s="120">
        <v>4482.3436000000002</v>
      </c>
      <c r="E253" s="120">
        <v>2868.04</v>
      </c>
      <c r="F253" s="120">
        <v>1320.0501999999999</v>
      </c>
      <c r="G253" s="118">
        <v>386.9975</v>
      </c>
      <c r="H253" s="118">
        <v>553</v>
      </c>
      <c r="I253" s="118">
        <v>575.0847</v>
      </c>
      <c r="J253" s="118"/>
      <c r="K253" s="115">
        <v>1178</v>
      </c>
      <c r="L253" s="118">
        <v>92.784499999999994</v>
      </c>
      <c r="M253" s="118">
        <v>651.12929999999994</v>
      </c>
      <c r="N253" s="118">
        <v>12.269399999999999</v>
      </c>
      <c r="O253" s="118">
        <v>0</v>
      </c>
      <c r="P253" s="120">
        <v>5532.7398000000003</v>
      </c>
      <c r="R253" s="118"/>
      <c r="S253" s="119"/>
    </row>
    <row r="254" spans="1:19" x14ac:dyDescent="0.25">
      <c r="A254" s="118" t="s">
        <v>227</v>
      </c>
      <c r="B254" s="120">
        <v>4158.0536000000002</v>
      </c>
      <c r="C254" s="118">
        <v>120.9699</v>
      </c>
      <c r="D254" s="120">
        <v>4279.0235000000002</v>
      </c>
      <c r="E254" s="120">
        <v>1795</v>
      </c>
      <c r="F254" s="120">
        <v>1260.1723999999999</v>
      </c>
      <c r="G254" s="118">
        <v>133.70689999999999</v>
      </c>
      <c r="H254" s="118">
        <v>584</v>
      </c>
      <c r="I254" s="118">
        <v>548.99869999999999</v>
      </c>
      <c r="J254" s="118">
        <v>26.251000000000001</v>
      </c>
      <c r="K254" s="118">
        <v>69</v>
      </c>
      <c r="L254" s="118">
        <v>88.575800000000001</v>
      </c>
      <c r="M254" s="118"/>
      <c r="N254" s="118">
        <v>6.3314000000000004</v>
      </c>
      <c r="O254" s="118">
        <v>0</v>
      </c>
      <c r="P254" s="120">
        <v>4445.3127999999997</v>
      </c>
      <c r="Q254" s="120"/>
      <c r="R254" s="118"/>
      <c r="S254" s="119"/>
    </row>
    <row r="255" spans="1:19" x14ac:dyDescent="0.25">
      <c r="A255" s="118" t="s">
        <v>228</v>
      </c>
      <c r="B255" s="120">
        <v>6551.2701999999999</v>
      </c>
      <c r="C255" s="118">
        <v>172.72219999999999</v>
      </c>
      <c r="D255" s="120">
        <v>6723.9924000000001</v>
      </c>
      <c r="E255" s="120">
        <v>4343.16</v>
      </c>
      <c r="F255" s="120">
        <v>1980.2157999999999</v>
      </c>
      <c r="G255" s="118">
        <v>590.73609999999996</v>
      </c>
      <c r="H255" s="115">
        <v>1272</v>
      </c>
      <c r="I255" s="118">
        <v>862.68820000000005</v>
      </c>
      <c r="J255" s="118">
        <v>306.98379999999997</v>
      </c>
      <c r="K255" s="118">
        <v>238</v>
      </c>
      <c r="L255" s="118">
        <v>139.1866</v>
      </c>
      <c r="M255" s="118">
        <v>59.287999999999997</v>
      </c>
      <c r="N255" s="118">
        <v>28.2377</v>
      </c>
      <c r="O255" s="118">
        <v>0</v>
      </c>
      <c r="P255" s="120">
        <v>7709.2380000000003</v>
      </c>
      <c r="R255" s="118"/>
      <c r="S255" s="119"/>
    </row>
    <row r="256" spans="1:19" x14ac:dyDescent="0.25">
      <c r="A256" s="118" t="s">
        <v>229</v>
      </c>
      <c r="B256" s="120">
        <v>5499.96</v>
      </c>
      <c r="C256" s="118">
        <v>14.8581</v>
      </c>
      <c r="D256" s="120">
        <v>5514.8181000000004</v>
      </c>
      <c r="E256" s="120">
        <v>1687.57</v>
      </c>
      <c r="F256" s="120">
        <v>1624.1139000000001</v>
      </c>
      <c r="G256" s="118">
        <v>15.864000000000001</v>
      </c>
      <c r="H256" s="118">
        <v>770</v>
      </c>
      <c r="I256" s="118">
        <v>707.55119999999999</v>
      </c>
      <c r="J256" s="118">
        <v>46.836599999999997</v>
      </c>
      <c r="K256" s="118">
        <v>91</v>
      </c>
      <c r="L256" s="118">
        <v>114.1567</v>
      </c>
      <c r="M256" s="118"/>
      <c r="N256" s="118">
        <v>0</v>
      </c>
      <c r="O256" s="118">
        <v>0</v>
      </c>
      <c r="P256" s="120">
        <v>5577.5186999999996</v>
      </c>
      <c r="R256" s="118"/>
      <c r="S256" s="119"/>
    </row>
    <row r="257" spans="1:19" x14ac:dyDescent="0.25">
      <c r="A257" s="118" t="s">
        <v>230</v>
      </c>
      <c r="B257" s="118">
        <v>506.79020000000003</v>
      </c>
      <c r="C257" s="118">
        <v>146.41659999999999</v>
      </c>
      <c r="D257" s="118">
        <v>653.20680000000004</v>
      </c>
      <c r="E257" s="118">
        <v>211</v>
      </c>
      <c r="F257" s="118">
        <v>192.36940000000001</v>
      </c>
      <c r="G257" s="118">
        <v>4.6576000000000004</v>
      </c>
      <c r="H257" s="118">
        <v>94</v>
      </c>
      <c r="I257" s="118">
        <v>83.806399999999996</v>
      </c>
      <c r="J257" s="118">
        <v>7.6452</v>
      </c>
      <c r="K257" s="118"/>
      <c r="L257" s="118">
        <v>13.5214</v>
      </c>
      <c r="M257" s="118"/>
      <c r="N257" s="118">
        <v>7.0366</v>
      </c>
      <c r="O257" s="118">
        <v>0</v>
      </c>
      <c r="P257" s="118">
        <v>672.5462</v>
      </c>
      <c r="R257" s="118"/>
      <c r="S257" s="119"/>
    </row>
    <row r="258" spans="1:19" x14ac:dyDescent="0.25">
      <c r="A258" s="118" t="s">
        <v>231</v>
      </c>
      <c r="B258" s="120">
        <v>2980.4490000000001</v>
      </c>
      <c r="C258" s="118">
        <v>49.471499999999999</v>
      </c>
      <c r="D258" s="120">
        <v>3029.9205000000002</v>
      </c>
      <c r="E258" s="120">
        <v>1113.17</v>
      </c>
      <c r="F258" s="118">
        <v>892.3116</v>
      </c>
      <c r="G258" s="118">
        <v>55.214599999999997</v>
      </c>
      <c r="H258" s="118">
        <v>479</v>
      </c>
      <c r="I258" s="118">
        <v>388.73880000000003</v>
      </c>
      <c r="J258" s="118">
        <v>67.695899999999995</v>
      </c>
      <c r="K258" s="118">
        <v>7</v>
      </c>
      <c r="L258" s="118">
        <v>62.7194</v>
      </c>
      <c r="M258" s="118"/>
      <c r="N258" s="118">
        <v>0</v>
      </c>
      <c r="O258" s="118">
        <v>0</v>
      </c>
      <c r="P258" s="120">
        <v>3152.8310000000001</v>
      </c>
      <c r="R258" s="118"/>
      <c r="S258" s="119"/>
    </row>
    <row r="259" spans="1:19" x14ac:dyDescent="0.25">
      <c r="A259" s="118" t="s">
        <v>232</v>
      </c>
      <c r="B259" s="120">
        <v>1464.7329</v>
      </c>
      <c r="C259" s="118">
        <v>26.582999999999998</v>
      </c>
      <c r="D259" s="120">
        <v>1491.3159000000001</v>
      </c>
      <c r="E259" s="118">
        <v>657.88</v>
      </c>
      <c r="F259" s="118">
        <v>439.1925</v>
      </c>
      <c r="G259" s="118">
        <v>54.671900000000001</v>
      </c>
      <c r="H259" s="118">
        <v>238</v>
      </c>
      <c r="I259" s="118">
        <v>191.33580000000001</v>
      </c>
      <c r="J259" s="118">
        <v>34.998100000000001</v>
      </c>
      <c r="K259" s="118">
        <v>6</v>
      </c>
      <c r="L259" s="118">
        <v>30.870200000000001</v>
      </c>
      <c r="M259" s="118"/>
      <c r="N259" s="118">
        <v>0</v>
      </c>
      <c r="O259" s="118">
        <v>0</v>
      </c>
      <c r="P259" s="120">
        <v>1580.9858999999999</v>
      </c>
      <c r="R259" s="118"/>
      <c r="S259" s="119"/>
    </row>
    <row r="260" spans="1:19" x14ac:dyDescent="0.25">
      <c r="A260" s="118" t="s">
        <v>233</v>
      </c>
      <c r="B260" s="120">
        <v>2940.0594000000001</v>
      </c>
      <c r="C260" s="118">
        <v>58.963200000000001</v>
      </c>
      <c r="D260" s="120">
        <v>2999.0225999999998</v>
      </c>
      <c r="E260" s="118">
        <v>955</v>
      </c>
      <c r="F260" s="118">
        <v>883.21220000000005</v>
      </c>
      <c r="G260" s="118">
        <v>17.946999999999999</v>
      </c>
      <c r="H260" s="118">
        <v>279</v>
      </c>
      <c r="I260" s="118">
        <v>384.77460000000002</v>
      </c>
      <c r="J260" s="118"/>
      <c r="K260" s="118"/>
      <c r="L260" s="118">
        <v>62.079799999999999</v>
      </c>
      <c r="M260" s="118"/>
      <c r="N260" s="118">
        <v>0</v>
      </c>
      <c r="O260" s="118">
        <v>0</v>
      </c>
      <c r="P260" s="120">
        <v>3016.9695999999999</v>
      </c>
      <c r="Q260" s="120"/>
      <c r="R260" s="118"/>
      <c r="S260" s="119"/>
    </row>
    <row r="261" spans="1:19" x14ac:dyDescent="0.25">
      <c r="A261" s="118" t="s">
        <v>234</v>
      </c>
      <c r="B261" s="118">
        <v>886.23429999999996</v>
      </c>
      <c r="C261" s="118">
        <v>8.3315999999999999</v>
      </c>
      <c r="D261" s="118">
        <v>894.56590000000006</v>
      </c>
      <c r="E261" s="118">
        <v>184</v>
      </c>
      <c r="F261" s="118">
        <v>263.44970000000001</v>
      </c>
      <c r="G261" s="118"/>
      <c r="H261" s="118">
        <v>86</v>
      </c>
      <c r="I261" s="118">
        <v>114.7728</v>
      </c>
      <c r="J261" s="118"/>
      <c r="K261" s="118"/>
      <c r="L261" s="118">
        <v>18.517499999999998</v>
      </c>
      <c r="M261" s="118"/>
      <c r="N261" s="118">
        <v>0</v>
      </c>
      <c r="O261" s="118">
        <v>0</v>
      </c>
      <c r="P261" s="118">
        <v>894.56590000000006</v>
      </c>
      <c r="Q261" s="120"/>
      <c r="R261" s="118"/>
      <c r="S261" s="119"/>
    </row>
    <row r="262" spans="1:19" x14ac:dyDescent="0.25">
      <c r="A262" s="118" t="s">
        <v>533</v>
      </c>
      <c r="B262" s="118">
        <v>373.4742</v>
      </c>
      <c r="C262" s="118"/>
      <c r="D262" s="118">
        <v>288.44479999999999</v>
      </c>
      <c r="E262" s="118">
        <v>142</v>
      </c>
      <c r="F262" s="118">
        <v>109.98820000000001</v>
      </c>
      <c r="G262" s="118">
        <v>8.0030000000000001</v>
      </c>
      <c r="H262" s="118">
        <v>46</v>
      </c>
      <c r="I262" s="118">
        <v>37.0075</v>
      </c>
      <c r="J262" s="118">
        <v>6.7443999999999997</v>
      </c>
      <c r="K262" s="118"/>
      <c r="L262" s="118">
        <v>5.9707999999999997</v>
      </c>
      <c r="M262" s="118"/>
      <c r="N262" s="118">
        <v>0.63080000000000003</v>
      </c>
      <c r="O262" s="118">
        <v>0</v>
      </c>
      <c r="P262" s="118">
        <v>388.85239999999999</v>
      </c>
      <c r="R262" s="118"/>
      <c r="S262" s="119"/>
    </row>
    <row r="263" spans="1:19" x14ac:dyDescent="0.25">
      <c r="A263" s="118" t="s">
        <v>235</v>
      </c>
      <c r="B263" s="120">
        <v>2602.3317000000002</v>
      </c>
      <c r="C263" s="118">
        <v>55.020899999999997</v>
      </c>
      <c r="D263" s="120">
        <v>2657.3526000000002</v>
      </c>
      <c r="E263" s="118">
        <v>545.5</v>
      </c>
      <c r="F263" s="118">
        <v>782.59029999999996</v>
      </c>
      <c r="G263" s="118"/>
      <c r="H263" s="118">
        <v>370</v>
      </c>
      <c r="I263" s="118">
        <v>340.93830000000003</v>
      </c>
      <c r="J263" s="118">
        <v>21.796199999999999</v>
      </c>
      <c r="K263" s="118">
        <v>20</v>
      </c>
      <c r="L263" s="118">
        <v>55.007199999999997</v>
      </c>
      <c r="M263" s="118"/>
      <c r="N263" s="118">
        <v>0</v>
      </c>
      <c r="O263" s="118">
        <v>0</v>
      </c>
      <c r="P263" s="120">
        <v>2679.1487999999999</v>
      </c>
      <c r="R263" s="118"/>
      <c r="S263" s="119"/>
    </row>
    <row r="264" spans="1:19" x14ac:dyDescent="0.25">
      <c r="A264" s="118" t="s">
        <v>236</v>
      </c>
      <c r="B264" s="120">
        <v>10017.44</v>
      </c>
      <c r="C264" s="118">
        <v>124.7007</v>
      </c>
      <c r="D264" s="120">
        <v>10142.1407</v>
      </c>
      <c r="E264" s="120">
        <v>2687.11</v>
      </c>
      <c r="F264" s="120">
        <v>2986.8604</v>
      </c>
      <c r="G264" s="118"/>
      <c r="H264" s="115">
        <v>1860</v>
      </c>
      <c r="I264" s="120">
        <v>1301.2366999999999</v>
      </c>
      <c r="J264" s="118">
        <v>419.07249999999999</v>
      </c>
      <c r="K264" s="118">
        <v>248</v>
      </c>
      <c r="L264" s="118">
        <v>209.94229999999999</v>
      </c>
      <c r="M264" s="118">
        <v>22.834599999999998</v>
      </c>
      <c r="N264" s="118">
        <v>0</v>
      </c>
      <c r="O264" s="118">
        <v>0</v>
      </c>
      <c r="P264" s="120">
        <v>10584.0478</v>
      </c>
      <c r="Q264" s="120"/>
      <c r="R264" s="118"/>
      <c r="S264" s="119"/>
    </row>
    <row r="265" spans="1:19" x14ac:dyDescent="0.25">
      <c r="A265" s="118" t="s">
        <v>237</v>
      </c>
      <c r="B265" s="118">
        <v>451.88720000000001</v>
      </c>
      <c r="C265" s="118">
        <v>6.9573</v>
      </c>
      <c r="D265" s="118">
        <v>458.84449999999998</v>
      </c>
      <c r="E265" s="118">
        <v>184</v>
      </c>
      <c r="F265" s="118">
        <v>135.12970000000001</v>
      </c>
      <c r="G265" s="118">
        <v>12.217599999999999</v>
      </c>
      <c r="H265" s="118">
        <v>66</v>
      </c>
      <c r="I265" s="118">
        <v>58.869700000000002</v>
      </c>
      <c r="J265" s="118">
        <v>5.3476999999999997</v>
      </c>
      <c r="K265" s="118"/>
      <c r="L265" s="118">
        <v>9.4981000000000009</v>
      </c>
      <c r="M265" s="118"/>
      <c r="N265" s="118">
        <v>7.4722999999999997</v>
      </c>
      <c r="O265" s="118">
        <v>0</v>
      </c>
      <c r="P265" s="118">
        <v>483.88209999999998</v>
      </c>
      <c r="R265" s="118"/>
      <c r="S265" s="119"/>
    </row>
    <row r="266" spans="1:19" x14ac:dyDescent="0.25">
      <c r="A266" s="118" t="s">
        <v>238</v>
      </c>
      <c r="B266" s="120">
        <v>2131.3654999999999</v>
      </c>
      <c r="C266" s="118">
        <v>61.430399999999999</v>
      </c>
      <c r="D266" s="120">
        <v>2192.7959000000001</v>
      </c>
      <c r="E266" s="118">
        <v>879.1</v>
      </c>
      <c r="F266" s="118">
        <v>645.77840000000003</v>
      </c>
      <c r="G266" s="118">
        <v>58.330399999999997</v>
      </c>
      <c r="H266" s="118">
        <v>401</v>
      </c>
      <c r="I266" s="118">
        <v>281.33569999999997</v>
      </c>
      <c r="J266" s="118">
        <v>89.748199999999997</v>
      </c>
      <c r="K266" s="118">
        <v>7</v>
      </c>
      <c r="L266" s="118">
        <v>45.390900000000002</v>
      </c>
      <c r="M266" s="118"/>
      <c r="N266" s="118">
        <v>19.0106</v>
      </c>
      <c r="O266" s="118">
        <v>0</v>
      </c>
      <c r="P266" s="120">
        <v>2359.8851</v>
      </c>
      <c r="R266" s="118"/>
      <c r="S266" s="119"/>
    </row>
    <row r="267" spans="1:19" x14ac:dyDescent="0.25">
      <c r="A267" s="118" t="s">
        <v>239</v>
      </c>
      <c r="B267" s="118">
        <v>218.3794</v>
      </c>
      <c r="C267" s="118"/>
      <c r="D267" s="118">
        <v>218.3794</v>
      </c>
      <c r="E267" s="118">
        <v>80</v>
      </c>
      <c r="F267" s="118">
        <v>64.312700000000007</v>
      </c>
      <c r="G267" s="118">
        <v>3.9218000000000002</v>
      </c>
      <c r="H267" s="118">
        <v>31</v>
      </c>
      <c r="I267" s="118">
        <v>28.0181</v>
      </c>
      <c r="J267" s="118">
        <v>2.2364000000000002</v>
      </c>
      <c r="K267" s="118"/>
      <c r="L267" s="118">
        <v>4.5205000000000002</v>
      </c>
      <c r="M267" s="118"/>
      <c r="N267" s="118">
        <v>0</v>
      </c>
      <c r="O267" s="118">
        <v>0</v>
      </c>
      <c r="P267" s="118">
        <v>224.5376</v>
      </c>
      <c r="Q267" s="120"/>
      <c r="R267" s="118"/>
      <c r="S267" s="119"/>
    </row>
    <row r="268" spans="1:19" x14ac:dyDescent="0.25">
      <c r="A268" s="118" t="s">
        <v>240</v>
      </c>
      <c r="B268" s="120">
        <v>1058.8508999999999</v>
      </c>
      <c r="C268" s="118">
        <v>0.89680000000000004</v>
      </c>
      <c r="D268" s="120">
        <v>1059.7476999999999</v>
      </c>
      <c r="E268" s="118">
        <v>431.5</v>
      </c>
      <c r="F268" s="118">
        <v>312.09570000000002</v>
      </c>
      <c r="G268" s="118">
        <v>29.851099999999999</v>
      </c>
      <c r="H268" s="118">
        <v>137</v>
      </c>
      <c r="I268" s="118">
        <v>135.96559999999999</v>
      </c>
      <c r="J268" s="118">
        <v>0.77580000000000005</v>
      </c>
      <c r="K268" s="118">
        <v>6</v>
      </c>
      <c r="L268" s="118">
        <v>21.936800000000002</v>
      </c>
      <c r="M268" s="118"/>
      <c r="N268" s="118">
        <v>11.560700000000001</v>
      </c>
      <c r="O268" s="118">
        <v>0</v>
      </c>
      <c r="P268" s="120">
        <v>1101.9353000000001</v>
      </c>
      <c r="R268" s="118"/>
      <c r="S268" s="119"/>
    </row>
    <row r="269" spans="1:19" x14ac:dyDescent="0.25">
      <c r="A269" s="118" t="s">
        <v>241</v>
      </c>
      <c r="B269" s="118">
        <v>156.42660000000001</v>
      </c>
      <c r="C269" s="118">
        <v>0.1744</v>
      </c>
      <c r="D269" s="118">
        <v>156.601</v>
      </c>
      <c r="E269" s="118">
        <v>91</v>
      </c>
      <c r="F269" s="118">
        <v>46.119</v>
      </c>
      <c r="G269" s="118">
        <v>11.2203</v>
      </c>
      <c r="H269" s="118">
        <v>25</v>
      </c>
      <c r="I269" s="118">
        <v>20.091899999999999</v>
      </c>
      <c r="J269" s="118">
        <v>3.6810999999999998</v>
      </c>
      <c r="K269" s="118"/>
      <c r="L269" s="118">
        <v>3.2416</v>
      </c>
      <c r="M269" s="118"/>
      <c r="N269" s="118">
        <v>0</v>
      </c>
      <c r="O269" s="118">
        <v>0</v>
      </c>
      <c r="P269" s="118">
        <v>171.50239999999999</v>
      </c>
      <c r="Q269" s="120"/>
      <c r="R269" s="118"/>
      <c r="S269" s="119"/>
    </row>
    <row r="270" spans="1:19" x14ac:dyDescent="0.25">
      <c r="A270" s="118" t="s">
        <v>242</v>
      </c>
      <c r="B270" s="118">
        <v>460.58710000000002</v>
      </c>
      <c r="C270" s="118">
        <v>8.8310999999999993</v>
      </c>
      <c r="D270" s="118">
        <v>469.41820000000001</v>
      </c>
      <c r="E270" s="118">
        <v>212.4</v>
      </c>
      <c r="F270" s="118">
        <v>138.24369999999999</v>
      </c>
      <c r="G270" s="118">
        <v>18.539100000000001</v>
      </c>
      <c r="H270" s="118">
        <v>55</v>
      </c>
      <c r="I270" s="118">
        <v>60.226399999999998</v>
      </c>
      <c r="J270" s="118"/>
      <c r="K270" s="118"/>
      <c r="L270" s="118">
        <v>9.7170000000000005</v>
      </c>
      <c r="M270" s="118"/>
      <c r="N270" s="118">
        <v>0</v>
      </c>
      <c r="O270" s="118">
        <v>0</v>
      </c>
      <c r="P270" s="118">
        <v>487.95729999999998</v>
      </c>
      <c r="R270" s="118"/>
      <c r="S270" s="119"/>
    </row>
    <row r="271" spans="1:19" x14ac:dyDescent="0.25">
      <c r="A271" s="118" t="s">
        <v>243</v>
      </c>
      <c r="B271" s="120">
        <v>1017.852</v>
      </c>
      <c r="C271" s="118">
        <v>35.654400000000003</v>
      </c>
      <c r="D271" s="120">
        <v>1053.5064</v>
      </c>
      <c r="E271" s="118">
        <v>445.1</v>
      </c>
      <c r="F271" s="118">
        <v>310.25760000000002</v>
      </c>
      <c r="G271" s="118"/>
      <c r="H271" s="118">
        <v>197</v>
      </c>
      <c r="I271" s="118">
        <v>135.16489999999999</v>
      </c>
      <c r="J271" s="118"/>
      <c r="K271" s="118">
        <v>13</v>
      </c>
      <c r="L271" s="118">
        <v>21.807600000000001</v>
      </c>
      <c r="M271" s="118"/>
      <c r="N271" s="118">
        <v>7.4576000000000002</v>
      </c>
      <c r="O271" s="118">
        <v>0</v>
      </c>
      <c r="P271" s="120">
        <v>1060.9639999999999</v>
      </c>
      <c r="R271" s="118"/>
      <c r="S271" s="119"/>
    </row>
    <row r="272" spans="1:19" x14ac:dyDescent="0.25">
      <c r="A272" s="118" t="s">
        <v>244</v>
      </c>
      <c r="B272" s="118">
        <v>261.54059999999998</v>
      </c>
      <c r="C272" s="118">
        <v>0.48509999999999998</v>
      </c>
      <c r="D272" s="118">
        <v>262.02569999999997</v>
      </c>
      <c r="E272" s="118">
        <v>93</v>
      </c>
      <c r="F272" s="118">
        <v>77.166600000000003</v>
      </c>
      <c r="G272" s="118">
        <v>3.9584000000000001</v>
      </c>
      <c r="H272" s="118">
        <v>32</v>
      </c>
      <c r="I272" s="118">
        <v>33.617899999999999</v>
      </c>
      <c r="J272" s="118"/>
      <c r="K272" s="118">
        <v>1</v>
      </c>
      <c r="L272" s="118">
        <v>5.4238999999999997</v>
      </c>
      <c r="M272" s="118"/>
      <c r="N272" s="118">
        <v>0</v>
      </c>
      <c r="O272" s="118">
        <v>0</v>
      </c>
      <c r="P272" s="118">
        <v>265.98410000000001</v>
      </c>
      <c r="R272" s="118"/>
      <c r="S272" s="119"/>
    </row>
    <row r="273" spans="1:19" x14ac:dyDescent="0.25">
      <c r="A273" s="118" t="s">
        <v>245</v>
      </c>
      <c r="B273" s="120">
        <v>2910.7818000000002</v>
      </c>
      <c r="C273" s="118">
        <v>7.6955</v>
      </c>
      <c r="D273" s="120">
        <v>2918.4773</v>
      </c>
      <c r="E273" s="120">
        <v>1237.06</v>
      </c>
      <c r="F273" s="118">
        <v>859.49159999999995</v>
      </c>
      <c r="G273" s="118">
        <v>94.392099999999999</v>
      </c>
      <c r="H273" s="118">
        <v>340</v>
      </c>
      <c r="I273" s="118">
        <v>374.44060000000002</v>
      </c>
      <c r="J273" s="118"/>
      <c r="K273" s="118">
        <v>33</v>
      </c>
      <c r="L273" s="118">
        <v>60.412500000000001</v>
      </c>
      <c r="M273" s="118"/>
      <c r="N273" s="118">
        <v>20.366</v>
      </c>
      <c r="O273" s="118">
        <v>0</v>
      </c>
      <c r="P273" s="120">
        <v>3033.2354</v>
      </c>
      <c r="R273" s="118"/>
      <c r="S273" s="119"/>
    </row>
    <row r="274" spans="1:19" x14ac:dyDescent="0.25">
      <c r="A274" s="118" t="s">
        <v>246</v>
      </c>
      <c r="B274" s="118">
        <v>482.19540000000001</v>
      </c>
      <c r="C274" s="118">
        <v>21.744499999999999</v>
      </c>
      <c r="D274" s="118">
        <v>503.93990000000002</v>
      </c>
      <c r="E274" s="118"/>
      <c r="F274" s="118">
        <v>148.41030000000001</v>
      </c>
      <c r="G274" s="118"/>
      <c r="H274" s="118"/>
      <c r="I274" s="118">
        <v>64.655500000000004</v>
      </c>
      <c r="J274" s="118"/>
      <c r="K274" s="118"/>
      <c r="L274" s="118">
        <v>10.4316</v>
      </c>
      <c r="M274" s="118"/>
      <c r="N274" s="118">
        <v>7.4576000000000002</v>
      </c>
      <c r="O274" s="118">
        <v>0</v>
      </c>
      <c r="P274" s="118">
        <v>511.39749999999998</v>
      </c>
      <c r="R274" s="118"/>
      <c r="S274" s="119"/>
    </row>
    <row r="275" spans="1:19" x14ac:dyDescent="0.25">
      <c r="A275" s="118" t="s">
        <v>247</v>
      </c>
      <c r="B275" s="118">
        <v>389.23669999999998</v>
      </c>
      <c r="C275" s="118">
        <v>6.3207000000000004</v>
      </c>
      <c r="D275" s="118">
        <v>395.55739999999997</v>
      </c>
      <c r="E275" s="118">
        <v>180</v>
      </c>
      <c r="F275" s="118">
        <v>116.49169999999999</v>
      </c>
      <c r="G275" s="118">
        <v>15.8771</v>
      </c>
      <c r="H275" s="118">
        <v>65</v>
      </c>
      <c r="I275" s="118">
        <v>50.75</v>
      </c>
      <c r="J275" s="118">
        <v>10.6875</v>
      </c>
      <c r="K275" s="118"/>
      <c r="L275" s="118">
        <v>8.1880000000000006</v>
      </c>
      <c r="M275" s="118"/>
      <c r="N275" s="118">
        <v>0</v>
      </c>
      <c r="O275" s="118">
        <v>0</v>
      </c>
      <c r="P275" s="118">
        <v>422.12200000000001</v>
      </c>
      <c r="R275" s="118"/>
      <c r="S275" s="119"/>
    </row>
    <row r="276" spans="1:19" x14ac:dyDescent="0.25">
      <c r="A276" s="118" t="s">
        <v>248</v>
      </c>
      <c r="B276" s="118">
        <v>589.21400000000006</v>
      </c>
      <c r="C276" s="118">
        <v>16.6876</v>
      </c>
      <c r="D276" s="118">
        <v>605.90160000000003</v>
      </c>
      <c r="E276" s="118">
        <v>349.4</v>
      </c>
      <c r="F276" s="118">
        <v>178.43799999999999</v>
      </c>
      <c r="G276" s="118">
        <v>42.740499999999997</v>
      </c>
      <c r="H276" s="118">
        <v>91</v>
      </c>
      <c r="I276" s="118">
        <v>77.737200000000001</v>
      </c>
      <c r="J276" s="118">
        <v>9.9471000000000007</v>
      </c>
      <c r="K276" s="118"/>
      <c r="L276" s="118">
        <v>12.542199999999999</v>
      </c>
      <c r="M276" s="118"/>
      <c r="N276" s="118">
        <v>0</v>
      </c>
      <c r="O276" s="118">
        <v>0</v>
      </c>
      <c r="P276" s="118">
        <v>658.58920000000001</v>
      </c>
      <c r="R276" s="118"/>
      <c r="S276" s="119"/>
    </row>
    <row r="277" spans="1:19" x14ac:dyDescent="0.25">
      <c r="A277" s="118" t="s">
        <v>534</v>
      </c>
      <c r="B277" s="118">
        <v>94.926500000000004</v>
      </c>
      <c r="C277" s="118"/>
      <c r="D277" s="118">
        <v>69.924199999999999</v>
      </c>
      <c r="E277" s="118">
        <v>58</v>
      </c>
      <c r="F277" s="118">
        <v>27.9559</v>
      </c>
      <c r="G277" s="118">
        <v>7.5110000000000001</v>
      </c>
      <c r="H277" s="118">
        <v>9</v>
      </c>
      <c r="I277" s="118">
        <v>8.9712999999999994</v>
      </c>
      <c r="J277" s="118">
        <v>2.1499999999999998E-2</v>
      </c>
      <c r="K277" s="118"/>
      <c r="L277" s="118">
        <v>1.4474</v>
      </c>
      <c r="M277" s="118"/>
      <c r="N277" s="118">
        <v>0</v>
      </c>
      <c r="O277" s="118">
        <v>0</v>
      </c>
      <c r="P277" s="118">
        <v>102.459</v>
      </c>
      <c r="R277" s="118"/>
      <c r="S277" s="119"/>
    </row>
    <row r="278" spans="1:19" x14ac:dyDescent="0.25">
      <c r="A278" s="118" t="s">
        <v>249</v>
      </c>
      <c r="B278" s="120">
        <v>3717.3208</v>
      </c>
      <c r="C278" s="118">
        <v>90.830600000000004</v>
      </c>
      <c r="D278" s="120">
        <v>3808.1514000000002</v>
      </c>
      <c r="E278" s="120">
        <v>2182.33</v>
      </c>
      <c r="F278" s="120">
        <v>1121.5006000000001</v>
      </c>
      <c r="G278" s="118">
        <v>265.20740000000001</v>
      </c>
      <c r="H278" s="118">
        <v>771</v>
      </c>
      <c r="I278" s="118">
        <v>488.58580000000001</v>
      </c>
      <c r="J278" s="118">
        <v>211.81059999999999</v>
      </c>
      <c r="K278" s="118">
        <v>42</v>
      </c>
      <c r="L278" s="118">
        <v>78.828699999999998</v>
      </c>
      <c r="M278" s="118"/>
      <c r="N278" s="118">
        <v>57.972000000000001</v>
      </c>
      <c r="O278" s="118">
        <v>0</v>
      </c>
      <c r="P278" s="120">
        <v>4343.1414000000004</v>
      </c>
      <c r="R278" s="118"/>
      <c r="S278" s="119"/>
    </row>
    <row r="279" spans="1:19" x14ac:dyDescent="0.25">
      <c r="A279" s="118" t="s">
        <v>535</v>
      </c>
      <c r="B279" s="118">
        <v>534.19200000000001</v>
      </c>
      <c r="C279" s="118">
        <v>5.48</v>
      </c>
      <c r="D279" s="118">
        <v>394.12560000000002</v>
      </c>
      <c r="E279" s="118">
        <v>341.03</v>
      </c>
      <c r="F279" s="118">
        <v>158.93340000000001</v>
      </c>
      <c r="G279" s="118">
        <v>45.524099999999997</v>
      </c>
      <c r="H279" s="118">
        <v>71</v>
      </c>
      <c r="I279" s="118">
        <v>50.566299999999998</v>
      </c>
      <c r="J279" s="118">
        <v>15.3253</v>
      </c>
      <c r="K279" s="118"/>
      <c r="L279" s="118">
        <v>8.1584000000000003</v>
      </c>
      <c r="M279" s="118"/>
      <c r="N279" s="118">
        <v>11.596299999999999</v>
      </c>
      <c r="O279" s="118">
        <v>0</v>
      </c>
      <c r="P279" s="118">
        <v>612.11770000000001</v>
      </c>
      <c r="R279" s="118"/>
      <c r="S279" s="119"/>
    </row>
    <row r="280" spans="1:19" x14ac:dyDescent="0.25">
      <c r="A280" s="118" t="s">
        <v>250</v>
      </c>
      <c r="B280" s="118">
        <v>376.9726</v>
      </c>
      <c r="C280" s="118"/>
      <c r="D280" s="118">
        <v>376.9726</v>
      </c>
      <c r="E280" s="118">
        <v>191</v>
      </c>
      <c r="F280" s="118">
        <v>111.0184</v>
      </c>
      <c r="G280" s="118">
        <v>19.9954</v>
      </c>
      <c r="H280" s="118">
        <v>50</v>
      </c>
      <c r="I280" s="118">
        <v>48.365600000000001</v>
      </c>
      <c r="J280" s="118">
        <v>1.2258</v>
      </c>
      <c r="K280" s="118">
        <v>11</v>
      </c>
      <c r="L280" s="118">
        <v>7.8033000000000001</v>
      </c>
      <c r="M280" s="118">
        <v>1.9179999999999999</v>
      </c>
      <c r="N280" s="118">
        <v>7.6750999999999996</v>
      </c>
      <c r="O280" s="118">
        <v>0</v>
      </c>
      <c r="P280" s="118">
        <v>407.7869</v>
      </c>
      <c r="R280" s="118"/>
      <c r="S280" s="119"/>
    </row>
    <row r="281" spans="1:19" x14ac:dyDescent="0.25">
      <c r="A281" s="118" t="s">
        <v>251</v>
      </c>
      <c r="B281" s="118">
        <v>850.62210000000005</v>
      </c>
      <c r="C281" s="118">
        <v>34.721299999999999</v>
      </c>
      <c r="D281" s="118">
        <v>885.34339999999997</v>
      </c>
      <c r="E281" s="118">
        <v>328</v>
      </c>
      <c r="F281" s="118">
        <v>260.73360000000002</v>
      </c>
      <c r="G281" s="118">
        <v>16.816600000000001</v>
      </c>
      <c r="H281" s="118">
        <v>151</v>
      </c>
      <c r="I281" s="118">
        <v>113.5896</v>
      </c>
      <c r="J281" s="118">
        <v>28.0578</v>
      </c>
      <c r="K281" s="118">
        <v>4</v>
      </c>
      <c r="L281" s="118">
        <v>18.326599999999999</v>
      </c>
      <c r="M281" s="118"/>
      <c r="N281" s="118">
        <v>3.2837000000000001</v>
      </c>
      <c r="O281" s="118">
        <v>0</v>
      </c>
      <c r="P281" s="118">
        <v>933.50149999999996</v>
      </c>
      <c r="R281" s="118"/>
      <c r="S281" s="119"/>
    </row>
    <row r="282" spans="1:19" x14ac:dyDescent="0.25">
      <c r="A282" s="118" t="s">
        <v>252</v>
      </c>
      <c r="B282" s="120">
        <v>1862.6982</v>
      </c>
      <c r="C282" s="118">
        <v>28.282499999999999</v>
      </c>
      <c r="D282" s="120">
        <v>1890.9807000000001</v>
      </c>
      <c r="E282" s="118">
        <v>514.13</v>
      </c>
      <c r="F282" s="118">
        <v>556.89380000000006</v>
      </c>
      <c r="G282" s="118"/>
      <c r="H282" s="118">
        <v>232</v>
      </c>
      <c r="I282" s="118">
        <v>242.61279999999999</v>
      </c>
      <c r="J282" s="118"/>
      <c r="K282" s="118">
        <v>9</v>
      </c>
      <c r="L282" s="118">
        <v>39.143300000000004</v>
      </c>
      <c r="M282" s="118"/>
      <c r="N282" s="118">
        <v>0</v>
      </c>
      <c r="O282" s="118">
        <v>0</v>
      </c>
      <c r="P282" s="120">
        <v>1890.9807000000001</v>
      </c>
      <c r="Q282" s="120"/>
      <c r="R282" s="118"/>
      <c r="S282" s="119"/>
    </row>
    <row r="283" spans="1:19" x14ac:dyDescent="0.25">
      <c r="A283" s="118" t="s">
        <v>253</v>
      </c>
      <c r="B283" s="118">
        <v>274.41000000000003</v>
      </c>
      <c r="C283" s="118">
        <v>3.319</v>
      </c>
      <c r="D283" s="118">
        <v>277.72899999999998</v>
      </c>
      <c r="E283" s="118">
        <v>127.94</v>
      </c>
      <c r="F283" s="118">
        <v>81.791200000000003</v>
      </c>
      <c r="G283" s="118">
        <v>11.5372</v>
      </c>
      <c r="H283" s="118">
        <v>33</v>
      </c>
      <c r="I283" s="118">
        <v>35.632599999999996</v>
      </c>
      <c r="J283" s="118"/>
      <c r="K283" s="118">
        <v>11</v>
      </c>
      <c r="L283" s="118">
        <v>5.7489999999999997</v>
      </c>
      <c r="M283" s="118">
        <v>3.1505999999999998</v>
      </c>
      <c r="N283" s="118">
        <v>0</v>
      </c>
      <c r="O283" s="118">
        <v>0</v>
      </c>
      <c r="P283" s="118">
        <v>292.41680000000002</v>
      </c>
      <c r="R283" s="118"/>
      <c r="S283" s="119"/>
    </row>
    <row r="284" spans="1:19" x14ac:dyDescent="0.25">
      <c r="A284" s="118" t="s">
        <v>254</v>
      </c>
      <c r="B284" s="118">
        <v>374.95</v>
      </c>
      <c r="C284" s="118">
        <v>3.6320000000000001</v>
      </c>
      <c r="D284" s="118">
        <v>378.58199999999999</v>
      </c>
      <c r="E284" s="118">
        <v>80.5</v>
      </c>
      <c r="F284" s="118">
        <v>111.4924</v>
      </c>
      <c r="G284" s="118"/>
      <c r="H284" s="118">
        <v>60</v>
      </c>
      <c r="I284" s="118">
        <v>48.572099999999999</v>
      </c>
      <c r="J284" s="118">
        <v>8.5709</v>
      </c>
      <c r="K284" s="118"/>
      <c r="L284" s="118">
        <v>7.8365999999999998</v>
      </c>
      <c r="M284" s="118"/>
      <c r="N284" s="118">
        <v>0</v>
      </c>
      <c r="O284" s="118">
        <v>0</v>
      </c>
      <c r="P284" s="118">
        <v>387.15289999999999</v>
      </c>
      <c r="R284" s="118"/>
      <c r="S284" s="119"/>
    </row>
    <row r="285" spans="1:19" x14ac:dyDescent="0.25">
      <c r="A285" s="118" t="s">
        <v>255</v>
      </c>
      <c r="B285" s="118">
        <v>822.17070000000001</v>
      </c>
      <c r="C285" s="118">
        <v>14.2849</v>
      </c>
      <c r="D285" s="118">
        <v>836.4556</v>
      </c>
      <c r="E285" s="118">
        <v>424.75</v>
      </c>
      <c r="F285" s="118">
        <v>246.33619999999999</v>
      </c>
      <c r="G285" s="118">
        <v>44.603499999999997</v>
      </c>
      <c r="H285" s="118">
        <v>143</v>
      </c>
      <c r="I285" s="118">
        <v>107.3173</v>
      </c>
      <c r="J285" s="118">
        <v>26.7621</v>
      </c>
      <c r="K285" s="118">
        <v>4</v>
      </c>
      <c r="L285" s="118">
        <v>17.314599999999999</v>
      </c>
      <c r="M285" s="118"/>
      <c r="N285" s="118">
        <v>14.522399999999999</v>
      </c>
      <c r="O285" s="118">
        <v>0</v>
      </c>
      <c r="P285" s="118">
        <v>922.34360000000004</v>
      </c>
      <c r="R285" s="118"/>
      <c r="S285" s="119"/>
    </row>
    <row r="286" spans="1:19" x14ac:dyDescent="0.25">
      <c r="A286" s="118" t="s">
        <v>256</v>
      </c>
      <c r="B286" s="118">
        <v>507.67090000000002</v>
      </c>
      <c r="C286" s="118">
        <v>14.710699999999999</v>
      </c>
      <c r="D286" s="118">
        <v>522.38160000000005</v>
      </c>
      <c r="E286" s="118">
        <v>231.23</v>
      </c>
      <c r="F286" s="118">
        <v>153.84139999999999</v>
      </c>
      <c r="G286" s="118">
        <v>19.347200000000001</v>
      </c>
      <c r="H286" s="118">
        <v>64</v>
      </c>
      <c r="I286" s="118">
        <v>67.021600000000007</v>
      </c>
      <c r="J286" s="118"/>
      <c r="K286" s="118"/>
      <c r="L286" s="118">
        <v>10.8133</v>
      </c>
      <c r="M286" s="118"/>
      <c r="N286" s="118">
        <v>6.1204999999999998</v>
      </c>
      <c r="O286" s="118">
        <v>0</v>
      </c>
      <c r="P286" s="118">
        <v>547.84929999999997</v>
      </c>
      <c r="R286" s="118"/>
      <c r="S286" s="119"/>
    </row>
    <row r="287" spans="1:19" x14ac:dyDescent="0.25">
      <c r="A287" s="118" t="s">
        <v>257</v>
      </c>
      <c r="B287" s="118">
        <v>505.6825</v>
      </c>
      <c r="C287" s="118"/>
      <c r="D287" s="118">
        <v>505.6825</v>
      </c>
      <c r="E287" s="118">
        <v>312.38</v>
      </c>
      <c r="F287" s="118">
        <v>148.92349999999999</v>
      </c>
      <c r="G287" s="118">
        <v>40.864100000000001</v>
      </c>
      <c r="H287" s="118">
        <v>94</v>
      </c>
      <c r="I287" s="118">
        <v>64.879099999999994</v>
      </c>
      <c r="J287" s="118">
        <v>21.840699999999998</v>
      </c>
      <c r="K287" s="118">
        <v>18</v>
      </c>
      <c r="L287" s="118">
        <v>10.467599999999999</v>
      </c>
      <c r="M287" s="118">
        <v>4.5194000000000001</v>
      </c>
      <c r="N287" s="118">
        <v>2.8281999999999998</v>
      </c>
      <c r="O287" s="118">
        <v>0</v>
      </c>
      <c r="P287" s="118">
        <v>575.73490000000004</v>
      </c>
      <c r="Q287" s="120"/>
      <c r="R287" s="118"/>
      <c r="S287" s="119"/>
    </row>
    <row r="288" spans="1:19" x14ac:dyDescent="0.25">
      <c r="A288" s="118" t="s">
        <v>258</v>
      </c>
      <c r="B288" s="118">
        <v>674.41759999999999</v>
      </c>
      <c r="C288" s="118">
        <v>23.633500000000002</v>
      </c>
      <c r="D288" s="118">
        <v>698.05110000000002</v>
      </c>
      <c r="E288" s="118">
        <v>384.31</v>
      </c>
      <c r="F288" s="118">
        <v>205.57599999999999</v>
      </c>
      <c r="G288" s="118">
        <v>44.683500000000002</v>
      </c>
      <c r="H288" s="118">
        <v>122</v>
      </c>
      <c r="I288" s="118">
        <v>89.56</v>
      </c>
      <c r="J288" s="118">
        <v>24.33</v>
      </c>
      <c r="K288" s="118">
        <v>7</v>
      </c>
      <c r="L288" s="118">
        <v>14.4497</v>
      </c>
      <c r="M288" s="118"/>
      <c r="N288" s="118">
        <v>14.5548</v>
      </c>
      <c r="O288" s="118">
        <v>0</v>
      </c>
      <c r="P288" s="118">
        <v>781.61940000000004</v>
      </c>
      <c r="R288" s="118"/>
      <c r="S288" s="119"/>
    </row>
    <row r="289" spans="1:19" x14ac:dyDescent="0.25">
      <c r="A289" s="118" t="s">
        <v>259</v>
      </c>
      <c r="B289" s="120">
        <v>1275.4292</v>
      </c>
      <c r="C289" s="118">
        <v>45.0623</v>
      </c>
      <c r="D289" s="120">
        <v>1320.4915000000001</v>
      </c>
      <c r="E289" s="118">
        <v>557.94000000000005</v>
      </c>
      <c r="F289" s="118">
        <v>388.88470000000001</v>
      </c>
      <c r="G289" s="118">
        <v>42.263800000000003</v>
      </c>
      <c r="H289" s="118">
        <v>193</v>
      </c>
      <c r="I289" s="118">
        <v>169.41909999999999</v>
      </c>
      <c r="J289" s="118">
        <v>17.685700000000001</v>
      </c>
      <c r="K289" s="118"/>
      <c r="L289" s="118">
        <v>27.334199999999999</v>
      </c>
      <c r="M289" s="118"/>
      <c r="N289" s="118">
        <v>11.5581</v>
      </c>
      <c r="O289" s="118">
        <v>0</v>
      </c>
      <c r="P289" s="120">
        <v>1391.9991</v>
      </c>
      <c r="R289" s="118"/>
      <c r="S289" s="119"/>
    </row>
    <row r="290" spans="1:19" x14ac:dyDescent="0.25">
      <c r="A290" s="118" t="s">
        <v>260</v>
      </c>
      <c r="B290" s="120">
        <v>1497.5536999999999</v>
      </c>
      <c r="C290" s="118">
        <v>89.0762</v>
      </c>
      <c r="D290" s="120">
        <v>1586.6298999999999</v>
      </c>
      <c r="E290" s="118">
        <v>993.03</v>
      </c>
      <c r="F290" s="118">
        <v>467.26249999999999</v>
      </c>
      <c r="G290" s="118">
        <v>131.4419</v>
      </c>
      <c r="H290" s="118">
        <v>304</v>
      </c>
      <c r="I290" s="118">
        <v>203.56460000000001</v>
      </c>
      <c r="J290" s="118">
        <v>75.326499999999996</v>
      </c>
      <c r="K290" s="118">
        <v>137</v>
      </c>
      <c r="L290" s="118">
        <v>32.843200000000003</v>
      </c>
      <c r="M290" s="118">
        <v>62.494100000000003</v>
      </c>
      <c r="N290" s="118">
        <v>38.347900000000003</v>
      </c>
      <c r="O290" s="118">
        <v>0</v>
      </c>
      <c r="P290" s="120">
        <v>1894.2402999999999</v>
      </c>
      <c r="Q290" s="120"/>
      <c r="R290" s="118"/>
      <c r="S290" s="119"/>
    </row>
    <row r="291" spans="1:19" x14ac:dyDescent="0.25">
      <c r="A291" s="118" t="s">
        <v>261</v>
      </c>
      <c r="B291" s="118">
        <v>311.12029999999999</v>
      </c>
      <c r="C291" s="118">
        <v>8.7028999999999996</v>
      </c>
      <c r="D291" s="118">
        <v>319.82319999999999</v>
      </c>
      <c r="E291" s="118">
        <v>257.39</v>
      </c>
      <c r="F291" s="118">
        <v>94.187899999999999</v>
      </c>
      <c r="G291" s="118">
        <v>40.8005</v>
      </c>
      <c r="H291" s="118">
        <v>51</v>
      </c>
      <c r="I291" s="118">
        <v>41.033299999999997</v>
      </c>
      <c r="J291" s="118">
        <v>7.4749999999999996</v>
      </c>
      <c r="K291" s="118">
        <v>61</v>
      </c>
      <c r="L291" s="118">
        <v>6.6203000000000003</v>
      </c>
      <c r="M291" s="118">
        <v>32.627800000000001</v>
      </c>
      <c r="N291" s="118">
        <v>0</v>
      </c>
      <c r="O291" s="118">
        <v>0</v>
      </c>
      <c r="P291" s="118">
        <v>400.72649999999999</v>
      </c>
      <c r="Q291" s="120"/>
      <c r="R291" s="118"/>
      <c r="S291" s="119"/>
    </row>
    <row r="292" spans="1:19" x14ac:dyDescent="0.25">
      <c r="A292" s="118" t="s">
        <v>262</v>
      </c>
      <c r="B292" s="118">
        <v>462.85129999999998</v>
      </c>
      <c r="C292" s="118"/>
      <c r="D292" s="118">
        <v>462.85129999999998</v>
      </c>
      <c r="E292" s="118">
        <v>199</v>
      </c>
      <c r="F292" s="118">
        <v>136.30969999999999</v>
      </c>
      <c r="G292" s="118">
        <v>15.672599999999999</v>
      </c>
      <c r="H292" s="118">
        <v>90</v>
      </c>
      <c r="I292" s="118">
        <v>59.383800000000001</v>
      </c>
      <c r="J292" s="118">
        <v>22.9621</v>
      </c>
      <c r="K292" s="118">
        <v>3</v>
      </c>
      <c r="L292" s="118">
        <v>9.5809999999999995</v>
      </c>
      <c r="M292" s="118"/>
      <c r="N292" s="118">
        <v>0</v>
      </c>
      <c r="O292" s="118">
        <v>0</v>
      </c>
      <c r="P292" s="118">
        <v>501.48599999999999</v>
      </c>
      <c r="R292" s="118"/>
      <c r="S292" s="119"/>
    </row>
    <row r="293" spans="1:19" x14ac:dyDescent="0.25">
      <c r="A293" s="118" t="s">
        <v>263</v>
      </c>
      <c r="B293" s="118">
        <v>818.83870000000002</v>
      </c>
      <c r="C293" s="118">
        <v>33.079300000000003</v>
      </c>
      <c r="D293" s="118">
        <v>851.91800000000001</v>
      </c>
      <c r="E293" s="118">
        <v>324</v>
      </c>
      <c r="F293" s="118">
        <v>250.88990000000001</v>
      </c>
      <c r="G293" s="118">
        <v>18.2775</v>
      </c>
      <c r="H293" s="118">
        <v>144</v>
      </c>
      <c r="I293" s="118">
        <v>109.30110000000001</v>
      </c>
      <c r="J293" s="118">
        <v>26.0242</v>
      </c>
      <c r="K293" s="118"/>
      <c r="L293" s="118">
        <v>17.634699999999999</v>
      </c>
      <c r="M293" s="118"/>
      <c r="N293" s="118">
        <v>0</v>
      </c>
      <c r="O293" s="118">
        <v>0</v>
      </c>
      <c r="P293" s="118">
        <v>896.21969999999999</v>
      </c>
      <c r="R293" s="118"/>
      <c r="S293" s="119"/>
    </row>
    <row r="294" spans="1:19" x14ac:dyDescent="0.25">
      <c r="A294" s="118" t="s">
        <v>264</v>
      </c>
      <c r="B294" s="118">
        <v>397.11149999999998</v>
      </c>
      <c r="C294" s="118">
        <v>1.7130000000000001</v>
      </c>
      <c r="D294" s="118">
        <v>398.8245</v>
      </c>
      <c r="E294" s="118">
        <v>116</v>
      </c>
      <c r="F294" s="118">
        <v>117.4538</v>
      </c>
      <c r="G294" s="118"/>
      <c r="H294" s="118">
        <v>56</v>
      </c>
      <c r="I294" s="118">
        <v>51.169199999999996</v>
      </c>
      <c r="J294" s="118">
        <v>3.6231</v>
      </c>
      <c r="K294" s="118"/>
      <c r="L294" s="118">
        <v>8.2556999999999992</v>
      </c>
      <c r="M294" s="118"/>
      <c r="N294" s="118">
        <v>5.7011000000000003</v>
      </c>
      <c r="O294" s="118">
        <v>0</v>
      </c>
      <c r="P294" s="118">
        <v>408.14870000000002</v>
      </c>
      <c r="R294" s="118"/>
      <c r="S294" s="119"/>
    </row>
    <row r="295" spans="1:19" x14ac:dyDescent="0.25">
      <c r="A295" s="118" t="s">
        <v>265</v>
      </c>
      <c r="B295" s="118">
        <v>680.06</v>
      </c>
      <c r="C295" s="118"/>
      <c r="D295" s="118">
        <v>680.06</v>
      </c>
      <c r="E295" s="118">
        <v>299.2</v>
      </c>
      <c r="F295" s="118">
        <v>200.27770000000001</v>
      </c>
      <c r="G295" s="118">
        <v>24.730599999999999</v>
      </c>
      <c r="H295" s="118">
        <v>92</v>
      </c>
      <c r="I295" s="118">
        <v>87.2517</v>
      </c>
      <c r="J295" s="118">
        <v>3.5611999999999999</v>
      </c>
      <c r="K295" s="118">
        <v>14</v>
      </c>
      <c r="L295" s="118">
        <v>14.077199999999999</v>
      </c>
      <c r="M295" s="118"/>
      <c r="N295" s="118">
        <v>9.1295000000000002</v>
      </c>
      <c r="O295" s="118">
        <v>0</v>
      </c>
      <c r="P295" s="118">
        <v>717.48130000000003</v>
      </c>
      <c r="R295" s="118"/>
      <c r="S295" s="119"/>
    </row>
    <row r="296" spans="1:19" x14ac:dyDescent="0.25">
      <c r="A296" s="118" t="s">
        <v>266</v>
      </c>
      <c r="B296" s="120">
        <v>5680.3203999999996</v>
      </c>
      <c r="C296" s="118">
        <v>76.386600000000001</v>
      </c>
      <c r="D296" s="120">
        <v>5756.7070000000003</v>
      </c>
      <c r="E296" s="120">
        <v>1674.69</v>
      </c>
      <c r="F296" s="120">
        <v>1695.3502000000001</v>
      </c>
      <c r="G296" s="118"/>
      <c r="H296" s="118">
        <v>844</v>
      </c>
      <c r="I296" s="118">
        <v>738.58550000000002</v>
      </c>
      <c r="J296" s="118">
        <v>79.060900000000004</v>
      </c>
      <c r="K296" s="118">
        <v>54</v>
      </c>
      <c r="L296" s="118">
        <v>119.16379999999999</v>
      </c>
      <c r="M296" s="118"/>
      <c r="N296" s="118">
        <v>17.686599999999999</v>
      </c>
      <c r="O296" s="118">
        <v>0</v>
      </c>
      <c r="P296" s="120">
        <v>5853.4544999999998</v>
      </c>
      <c r="R296" s="118"/>
      <c r="S296" s="119"/>
    </row>
    <row r="297" spans="1:19" x14ac:dyDescent="0.25">
      <c r="A297" s="118" t="s">
        <v>267</v>
      </c>
      <c r="B297" s="120">
        <v>1377.7460000000001</v>
      </c>
      <c r="C297" s="118">
        <v>1.0359</v>
      </c>
      <c r="D297" s="120">
        <v>1378.7819</v>
      </c>
      <c r="E297" s="118">
        <v>552.80999999999995</v>
      </c>
      <c r="F297" s="118">
        <v>406.05130000000003</v>
      </c>
      <c r="G297" s="118">
        <v>36.689700000000002</v>
      </c>
      <c r="H297" s="118">
        <v>246</v>
      </c>
      <c r="I297" s="118">
        <v>176.89769999999999</v>
      </c>
      <c r="J297" s="118">
        <v>51.826700000000002</v>
      </c>
      <c r="K297" s="118">
        <v>6</v>
      </c>
      <c r="L297" s="118">
        <v>28.540800000000001</v>
      </c>
      <c r="M297" s="118"/>
      <c r="N297" s="118">
        <v>0</v>
      </c>
      <c r="O297" s="118">
        <v>0</v>
      </c>
      <c r="P297" s="120">
        <v>1467.2982999999999</v>
      </c>
      <c r="Q297" s="120"/>
      <c r="R297" s="118"/>
      <c r="S297" s="119"/>
    </row>
    <row r="298" spans="1:19" x14ac:dyDescent="0.25">
      <c r="A298" s="118" t="s">
        <v>268</v>
      </c>
      <c r="B298" s="118">
        <v>167.08680000000001</v>
      </c>
      <c r="C298" s="118"/>
      <c r="D298" s="118">
        <v>167.08680000000001</v>
      </c>
      <c r="E298" s="118">
        <v>81</v>
      </c>
      <c r="F298" s="118">
        <v>49.207099999999997</v>
      </c>
      <c r="G298" s="118">
        <v>7.9481999999999999</v>
      </c>
      <c r="H298" s="118">
        <v>41</v>
      </c>
      <c r="I298" s="118">
        <v>21.437200000000001</v>
      </c>
      <c r="J298" s="118">
        <v>14.6721</v>
      </c>
      <c r="K298" s="118">
        <v>1</v>
      </c>
      <c r="L298" s="118">
        <v>3.4586999999999999</v>
      </c>
      <c r="M298" s="118"/>
      <c r="N298" s="118">
        <v>0</v>
      </c>
      <c r="O298" s="118">
        <v>0</v>
      </c>
      <c r="P298" s="118">
        <v>189.7071</v>
      </c>
      <c r="R298" s="118"/>
      <c r="S298" s="119"/>
    </row>
    <row r="299" spans="1:19" x14ac:dyDescent="0.25">
      <c r="A299" s="118" t="s">
        <v>269</v>
      </c>
      <c r="B299" s="118">
        <v>112.517</v>
      </c>
      <c r="C299" s="118"/>
      <c r="D299" s="118">
        <v>112.517</v>
      </c>
      <c r="E299" s="118">
        <v>75</v>
      </c>
      <c r="F299" s="118">
        <v>33.136299999999999</v>
      </c>
      <c r="G299" s="118">
        <v>10.4659</v>
      </c>
      <c r="H299" s="118">
        <v>32</v>
      </c>
      <c r="I299" s="118">
        <v>14.4359</v>
      </c>
      <c r="J299" s="118">
        <v>13.1731</v>
      </c>
      <c r="K299" s="118"/>
      <c r="L299" s="118">
        <v>2.3290999999999999</v>
      </c>
      <c r="M299" s="118"/>
      <c r="N299" s="118">
        <v>0</v>
      </c>
      <c r="O299" s="118">
        <v>0</v>
      </c>
      <c r="P299" s="118">
        <v>136.15600000000001</v>
      </c>
      <c r="R299" s="118"/>
      <c r="S299" s="119"/>
    </row>
    <row r="300" spans="1:19" x14ac:dyDescent="0.25">
      <c r="A300" s="118" t="s">
        <v>270</v>
      </c>
      <c r="B300" s="118">
        <v>208.52430000000001</v>
      </c>
      <c r="C300" s="118">
        <v>1.2069000000000001</v>
      </c>
      <c r="D300" s="118">
        <v>209.7312</v>
      </c>
      <c r="E300" s="118">
        <v>83</v>
      </c>
      <c r="F300" s="118">
        <v>61.765799999999999</v>
      </c>
      <c r="G300" s="118">
        <v>5.3085000000000004</v>
      </c>
      <c r="H300" s="118">
        <v>29</v>
      </c>
      <c r="I300" s="118">
        <v>26.9085</v>
      </c>
      <c r="J300" s="118">
        <v>1.5686</v>
      </c>
      <c r="K300" s="118"/>
      <c r="L300" s="118">
        <v>4.3414000000000001</v>
      </c>
      <c r="M300" s="118"/>
      <c r="N300" s="118">
        <v>0</v>
      </c>
      <c r="O300" s="118">
        <v>0</v>
      </c>
      <c r="P300" s="118">
        <v>216.60830000000001</v>
      </c>
      <c r="R300" s="118"/>
      <c r="S300" s="119"/>
    </row>
    <row r="301" spans="1:19" x14ac:dyDescent="0.25">
      <c r="A301" s="118" t="s">
        <v>271</v>
      </c>
      <c r="B301" s="118">
        <v>561.69140000000004</v>
      </c>
      <c r="C301" s="118">
        <v>22.3215</v>
      </c>
      <c r="D301" s="118">
        <v>584.01289999999995</v>
      </c>
      <c r="E301" s="118">
        <v>215.1</v>
      </c>
      <c r="F301" s="118">
        <v>171.99180000000001</v>
      </c>
      <c r="G301" s="118">
        <v>10.777100000000001</v>
      </c>
      <c r="H301" s="118">
        <v>82</v>
      </c>
      <c r="I301" s="118">
        <v>74.928899999999999</v>
      </c>
      <c r="J301" s="118">
        <v>5.3033999999999999</v>
      </c>
      <c r="K301" s="118">
        <v>2</v>
      </c>
      <c r="L301" s="118">
        <v>12.0891</v>
      </c>
      <c r="M301" s="118"/>
      <c r="N301" s="118">
        <v>0</v>
      </c>
      <c r="O301" s="118">
        <v>0</v>
      </c>
      <c r="P301" s="118">
        <v>600.09339999999997</v>
      </c>
      <c r="R301" s="118"/>
      <c r="S301" s="119"/>
    </row>
    <row r="302" spans="1:19" x14ac:dyDescent="0.25">
      <c r="A302" s="118" t="s">
        <v>272</v>
      </c>
      <c r="B302" s="118">
        <v>826.48149999999998</v>
      </c>
      <c r="C302" s="118"/>
      <c r="D302" s="118">
        <v>826.48149999999998</v>
      </c>
      <c r="E302" s="118">
        <v>408</v>
      </c>
      <c r="F302" s="118">
        <v>243.39879999999999</v>
      </c>
      <c r="G302" s="118">
        <v>41.150300000000001</v>
      </c>
      <c r="H302" s="118">
        <v>104</v>
      </c>
      <c r="I302" s="118">
        <v>106.0376</v>
      </c>
      <c r="J302" s="118"/>
      <c r="K302" s="118">
        <v>5</v>
      </c>
      <c r="L302" s="118">
        <v>17.1082</v>
      </c>
      <c r="M302" s="118"/>
      <c r="N302" s="118">
        <v>0</v>
      </c>
      <c r="O302" s="118">
        <v>0</v>
      </c>
      <c r="P302" s="118">
        <v>867.6318</v>
      </c>
      <c r="R302" s="118"/>
      <c r="S302" s="119"/>
    </row>
    <row r="303" spans="1:19" x14ac:dyDescent="0.25">
      <c r="A303" s="118" t="s">
        <v>273</v>
      </c>
      <c r="B303" s="118">
        <v>184.83840000000001</v>
      </c>
      <c r="C303" s="118"/>
      <c r="D303" s="118">
        <v>184.83840000000001</v>
      </c>
      <c r="E303" s="118">
        <v>121</v>
      </c>
      <c r="F303" s="118">
        <v>54.434899999999999</v>
      </c>
      <c r="G303" s="118">
        <v>16.641300000000001</v>
      </c>
      <c r="H303" s="118">
        <v>36</v>
      </c>
      <c r="I303" s="118">
        <v>23.7148</v>
      </c>
      <c r="J303" s="118">
        <v>9.2139000000000006</v>
      </c>
      <c r="K303" s="118"/>
      <c r="L303" s="118">
        <v>3.8262</v>
      </c>
      <c r="M303" s="118"/>
      <c r="N303" s="118">
        <v>0</v>
      </c>
      <c r="O303" s="118">
        <v>0</v>
      </c>
      <c r="P303" s="118">
        <v>210.6936</v>
      </c>
      <c r="R303" s="118"/>
      <c r="S303" s="119"/>
    </row>
    <row r="304" spans="1:19" x14ac:dyDescent="0.25">
      <c r="A304" s="118" t="s">
        <v>536</v>
      </c>
      <c r="B304" s="118">
        <v>68.500600000000006</v>
      </c>
      <c r="C304" s="118"/>
      <c r="D304" s="118">
        <v>50.4788</v>
      </c>
      <c r="E304" s="118">
        <v>26</v>
      </c>
      <c r="F304" s="118">
        <v>20.173400000000001</v>
      </c>
      <c r="G304" s="118">
        <v>1.4565999999999999</v>
      </c>
      <c r="H304" s="118">
        <v>3</v>
      </c>
      <c r="I304" s="118">
        <v>6.4763999999999999</v>
      </c>
      <c r="J304" s="118"/>
      <c r="K304" s="118"/>
      <c r="L304" s="118">
        <v>1.0448999999999999</v>
      </c>
      <c r="M304" s="118"/>
      <c r="N304" s="118">
        <v>0</v>
      </c>
      <c r="O304" s="118">
        <v>0</v>
      </c>
      <c r="P304" s="118">
        <v>69.9572</v>
      </c>
      <c r="R304" s="118"/>
      <c r="S304" s="119"/>
    </row>
    <row r="305" spans="1:19" x14ac:dyDescent="0.25">
      <c r="A305" s="118" t="s">
        <v>274</v>
      </c>
      <c r="B305" s="120">
        <v>1625.1579999999999</v>
      </c>
      <c r="C305" s="118">
        <v>2.2412999999999998</v>
      </c>
      <c r="D305" s="120">
        <v>1627.3993</v>
      </c>
      <c r="E305" s="118">
        <v>657.4</v>
      </c>
      <c r="F305" s="118">
        <v>479.26909999999998</v>
      </c>
      <c r="G305" s="118">
        <v>44.532699999999998</v>
      </c>
      <c r="H305" s="118">
        <v>239</v>
      </c>
      <c r="I305" s="118">
        <v>208.7953</v>
      </c>
      <c r="J305" s="118">
        <v>22.653500000000001</v>
      </c>
      <c r="K305" s="118">
        <v>16</v>
      </c>
      <c r="L305" s="118">
        <v>33.687199999999997</v>
      </c>
      <c r="M305" s="118"/>
      <c r="N305" s="118">
        <v>3.3298000000000001</v>
      </c>
      <c r="O305" s="118">
        <v>0</v>
      </c>
      <c r="P305" s="120">
        <v>1697.9152999999999</v>
      </c>
      <c r="R305" s="118"/>
      <c r="S305" s="119"/>
    </row>
    <row r="306" spans="1:19" x14ac:dyDescent="0.25">
      <c r="A306" s="118" t="s">
        <v>275</v>
      </c>
      <c r="B306" s="120">
        <v>3071.5083</v>
      </c>
      <c r="C306" s="118">
        <v>162.376</v>
      </c>
      <c r="D306" s="120">
        <v>3233.8843000000002</v>
      </c>
      <c r="E306" s="120">
        <v>2308.61</v>
      </c>
      <c r="F306" s="118">
        <v>952.37890000000004</v>
      </c>
      <c r="G306" s="118">
        <v>339.05779999999999</v>
      </c>
      <c r="H306" s="118">
        <v>560</v>
      </c>
      <c r="I306" s="118">
        <v>414.9074</v>
      </c>
      <c r="J306" s="118">
        <v>108.81950000000001</v>
      </c>
      <c r="K306" s="118">
        <v>699</v>
      </c>
      <c r="L306" s="118">
        <v>66.941400000000002</v>
      </c>
      <c r="M306" s="118">
        <v>379.23520000000002</v>
      </c>
      <c r="N306" s="118">
        <v>7.6074000000000002</v>
      </c>
      <c r="O306" s="118">
        <v>0</v>
      </c>
      <c r="P306" s="120">
        <v>4068.6042000000002</v>
      </c>
      <c r="R306" s="118"/>
      <c r="S306" s="119"/>
    </row>
    <row r="307" spans="1:19" x14ac:dyDescent="0.25">
      <c r="A307" s="118" t="s">
        <v>276</v>
      </c>
      <c r="B307" s="118">
        <v>185.75460000000001</v>
      </c>
      <c r="C307" s="118"/>
      <c r="D307" s="118">
        <v>185.75460000000001</v>
      </c>
      <c r="E307" s="118">
        <v>94</v>
      </c>
      <c r="F307" s="118">
        <v>54.704700000000003</v>
      </c>
      <c r="G307" s="118">
        <v>9.8238000000000003</v>
      </c>
      <c r="H307" s="118">
        <v>19</v>
      </c>
      <c r="I307" s="118">
        <v>23.8323</v>
      </c>
      <c r="J307" s="118"/>
      <c r="K307" s="118"/>
      <c r="L307" s="118">
        <v>3.8451</v>
      </c>
      <c r="M307" s="118"/>
      <c r="N307" s="118">
        <v>0</v>
      </c>
      <c r="O307" s="118">
        <v>0</v>
      </c>
      <c r="P307" s="118">
        <v>195.57839999999999</v>
      </c>
      <c r="R307" s="118"/>
      <c r="S307" s="119"/>
    </row>
    <row r="308" spans="1:19" x14ac:dyDescent="0.25">
      <c r="A308" s="118" t="s">
        <v>277</v>
      </c>
      <c r="B308" s="118">
        <v>153.8844</v>
      </c>
      <c r="C308" s="118"/>
      <c r="D308" s="118">
        <v>153.8844</v>
      </c>
      <c r="E308" s="118">
        <v>80</v>
      </c>
      <c r="F308" s="118">
        <v>45.319000000000003</v>
      </c>
      <c r="G308" s="118">
        <v>8.6702999999999992</v>
      </c>
      <c r="H308" s="118">
        <v>36</v>
      </c>
      <c r="I308" s="118">
        <v>19.743400000000001</v>
      </c>
      <c r="J308" s="118">
        <v>12.192500000000001</v>
      </c>
      <c r="K308" s="118"/>
      <c r="L308" s="118">
        <v>3.1854</v>
      </c>
      <c r="M308" s="118"/>
      <c r="N308" s="118">
        <v>2.7736000000000001</v>
      </c>
      <c r="O308" s="118">
        <v>0</v>
      </c>
      <c r="P308" s="118">
        <v>177.52080000000001</v>
      </c>
      <c r="R308" s="118"/>
      <c r="S308" s="119"/>
    </row>
    <row r="309" spans="1:19" x14ac:dyDescent="0.25">
      <c r="A309" s="118" t="s">
        <v>278</v>
      </c>
      <c r="B309" s="118">
        <v>299.2894</v>
      </c>
      <c r="C309" s="118"/>
      <c r="D309" s="118">
        <v>299.2894</v>
      </c>
      <c r="E309" s="118">
        <v>115</v>
      </c>
      <c r="F309" s="118">
        <v>88.140699999999995</v>
      </c>
      <c r="G309" s="118">
        <v>6.7148000000000003</v>
      </c>
      <c r="H309" s="118">
        <v>42</v>
      </c>
      <c r="I309" s="118">
        <v>38.398800000000001</v>
      </c>
      <c r="J309" s="118">
        <v>2.7008999999999999</v>
      </c>
      <c r="K309" s="118">
        <v>1</v>
      </c>
      <c r="L309" s="118">
        <v>6.1952999999999996</v>
      </c>
      <c r="M309" s="118"/>
      <c r="N309" s="118">
        <v>0</v>
      </c>
      <c r="O309" s="118">
        <v>0</v>
      </c>
      <c r="P309" s="118">
        <v>308.70510000000002</v>
      </c>
      <c r="R309" s="118"/>
      <c r="S309" s="119"/>
    </row>
    <row r="310" spans="1:19" x14ac:dyDescent="0.25">
      <c r="A310" s="118" t="s">
        <v>279</v>
      </c>
      <c r="B310" s="120">
        <v>1115.7587000000001</v>
      </c>
      <c r="C310" s="118">
        <v>5.1097000000000001</v>
      </c>
      <c r="D310" s="120">
        <v>1120.8684000000001</v>
      </c>
      <c r="E310" s="118">
        <v>415.16</v>
      </c>
      <c r="F310" s="118">
        <v>330.09570000000002</v>
      </c>
      <c r="G310" s="118">
        <v>21.266100000000002</v>
      </c>
      <c r="H310" s="118">
        <v>115</v>
      </c>
      <c r="I310" s="118">
        <v>143.8074</v>
      </c>
      <c r="J310" s="118"/>
      <c r="K310" s="118">
        <v>5</v>
      </c>
      <c r="L310" s="118">
        <v>23.202000000000002</v>
      </c>
      <c r="M310" s="118"/>
      <c r="N310" s="118">
        <v>0</v>
      </c>
      <c r="O310" s="118">
        <v>0</v>
      </c>
      <c r="P310" s="120">
        <v>1142.1344999999999</v>
      </c>
      <c r="R310" s="118"/>
      <c r="S310" s="119"/>
    </row>
    <row r="311" spans="1:19" x14ac:dyDescent="0.25">
      <c r="A311" s="118" t="s">
        <v>537</v>
      </c>
      <c r="B311" s="118">
        <v>72.599400000000003</v>
      </c>
      <c r="C311" s="118"/>
      <c r="D311" s="118">
        <v>48.0837</v>
      </c>
      <c r="E311" s="118">
        <v>46</v>
      </c>
      <c r="F311" s="118">
        <v>21.380500000000001</v>
      </c>
      <c r="G311" s="118">
        <v>6.1548999999999996</v>
      </c>
      <c r="H311" s="118">
        <v>14</v>
      </c>
      <c r="I311" s="118">
        <v>6.1691000000000003</v>
      </c>
      <c r="J311" s="118">
        <v>5.8731</v>
      </c>
      <c r="K311" s="118"/>
      <c r="L311" s="118">
        <v>0.99529999999999996</v>
      </c>
      <c r="M311" s="118"/>
      <c r="N311" s="118">
        <v>0</v>
      </c>
      <c r="O311" s="118">
        <v>0</v>
      </c>
      <c r="P311" s="118">
        <v>84.627399999999994</v>
      </c>
      <c r="R311" s="118"/>
      <c r="S311" s="119"/>
    </row>
    <row r="312" spans="1:19" x14ac:dyDescent="0.25">
      <c r="A312" s="118" t="s">
        <v>280</v>
      </c>
      <c r="B312" s="118">
        <v>95.652600000000007</v>
      </c>
      <c r="C312" s="118"/>
      <c r="D312" s="118">
        <v>95.652600000000007</v>
      </c>
      <c r="E312" s="118">
        <v>55</v>
      </c>
      <c r="F312" s="118">
        <v>28.169699999999999</v>
      </c>
      <c r="G312" s="118">
        <v>6.7076000000000002</v>
      </c>
      <c r="H312" s="118">
        <v>18</v>
      </c>
      <c r="I312" s="118">
        <v>12.2722</v>
      </c>
      <c r="J312" s="118">
        <v>4.2957999999999998</v>
      </c>
      <c r="K312" s="118"/>
      <c r="L312" s="118">
        <v>1.98</v>
      </c>
      <c r="M312" s="118"/>
      <c r="N312" s="118">
        <v>0.94069999999999998</v>
      </c>
      <c r="O312" s="118">
        <v>0</v>
      </c>
      <c r="P312" s="118">
        <v>107.5967</v>
      </c>
      <c r="R312" s="118"/>
      <c r="S312" s="119"/>
    </row>
    <row r="313" spans="1:19" x14ac:dyDescent="0.25">
      <c r="A313" s="118" t="s">
        <v>281</v>
      </c>
      <c r="B313" s="118">
        <v>104.2432</v>
      </c>
      <c r="C313" s="118"/>
      <c r="D313" s="118">
        <v>104.2432</v>
      </c>
      <c r="E313" s="118">
        <v>71.08</v>
      </c>
      <c r="F313" s="118">
        <v>30.6996</v>
      </c>
      <c r="G313" s="118">
        <v>10.0951</v>
      </c>
      <c r="H313" s="118">
        <v>16</v>
      </c>
      <c r="I313" s="118">
        <v>13.3744</v>
      </c>
      <c r="J313" s="118">
        <v>1.9692000000000001</v>
      </c>
      <c r="K313" s="118"/>
      <c r="L313" s="118">
        <v>2.1577999999999999</v>
      </c>
      <c r="M313" s="118"/>
      <c r="N313" s="118">
        <v>0</v>
      </c>
      <c r="O313" s="118">
        <v>0</v>
      </c>
      <c r="P313" s="118">
        <v>116.3075</v>
      </c>
      <c r="Q313" s="120"/>
      <c r="R313" s="118"/>
      <c r="S313" s="119"/>
    </row>
    <row r="314" spans="1:19" x14ac:dyDescent="0.25">
      <c r="A314" s="118" t="s">
        <v>282</v>
      </c>
      <c r="B314" s="120">
        <v>1782.7953</v>
      </c>
      <c r="C314" s="118">
        <v>39.708300000000001</v>
      </c>
      <c r="D314" s="120">
        <v>1822.5036</v>
      </c>
      <c r="E314" s="120">
        <v>1062.1199999999999</v>
      </c>
      <c r="F314" s="118">
        <v>536.72730000000001</v>
      </c>
      <c r="G314" s="118">
        <v>131.34819999999999</v>
      </c>
      <c r="H314" s="118">
        <v>256</v>
      </c>
      <c r="I314" s="118">
        <v>233.8272</v>
      </c>
      <c r="J314" s="118">
        <v>16.6296</v>
      </c>
      <c r="K314" s="118">
        <v>17</v>
      </c>
      <c r="L314" s="118">
        <v>37.7258</v>
      </c>
      <c r="M314" s="118"/>
      <c r="N314" s="118">
        <v>0</v>
      </c>
      <c r="O314" s="118">
        <v>0</v>
      </c>
      <c r="P314" s="120">
        <v>1970.4813999999999</v>
      </c>
      <c r="R314" s="118"/>
      <c r="S314" s="119"/>
    </row>
    <row r="315" spans="1:19" x14ac:dyDescent="0.25">
      <c r="A315" s="118" t="s">
        <v>283</v>
      </c>
      <c r="B315" s="118">
        <v>431.38130000000001</v>
      </c>
      <c r="C315" s="118">
        <v>6.7991999999999999</v>
      </c>
      <c r="D315" s="118">
        <v>438.18049999999999</v>
      </c>
      <c r="E315" s="118">
        <v>134</v>
      </c>
      <c r="F315" s="118">
        <v>129.04419999999999</v>
      </c>
      <c r="G315" s="118">
        <v>1.2390000000000001</v>
      </c>
      <c r="H315" s="118">
        <v>33</v>
      </c>
      <c r="I315" s="118">
        <v>56.218600000000002</v>
      </c>
      <c r="J315" s="118"/>
      <c r="K315" s="118"/>
      <c r="L315" s="118">
        <v>9.0702999999999996</v>
      </c>
      <c r="M315" s="118"/>
      <c r="N315" s="118">
        <v>2.5952000000000002</v>
      </c>
      <c r="O315" s="118">
        <v>0</v>
      </c>
      <c r="P315" s="118">
        <v>442.0147</v>
      </c>
      <c r="R315" s="118"/>
      <c r="S315" s="119"/>
    </row>
    <row r="316" spans="1:19" x14ac:dyDescent="0.25">
      <c r="A316" s="118" t="s">
        <v>284</v>
      </c>
      <c r="B316" s="118">
        <v>657.95259999999996</v>
      </c>
      <c r="C316" s="118">
        <v>8.3957999999999995</v>
      </c>
      <c r="D316" s="118">
        <v>666.34839999999997</v>
      </c>
      <c r="E316" s="118">
        <v>402.59</v>
      </c>
      <c r="F316" s="118">
        <v>196.2396</v>
      </c>
      <c r="G316" s="118">
        <v>51.587600000000002</v>
      </c>
      <c r="H316" s="118">
        <v>89</v>
      </c>
      <c r="I316" s="118">
        <v>85.492500000000007</v>
      </c>
      <c r="J316" s="118">
        <v>2.6305999999999998</v>
      </c>
      <c r="K316" s="118"/>
      <c r="L316" s="118">
        <v>13.7934</v>
      </c>
      <c r="M316" s="118"/>
      <c r="N316" s="118">
        <v>4.1749000000000001</v>
      </c>
      <c r="O316" s="118">
        <v>0</v>
      </c>
      <c r="P316" s="118">
        <v>724.74149999999997</v>
      </c>
      <c r="R316" s="118"/>
      <c r="S316" s="119"/>
    </row>
    <row r="317" spans="1:19" x14ac:dyDescent="0.25">
      <c r="A317" s="118" t="s">
        <v>285</v>
      </c>
      <c r="B317" s="118">
        <v>186.91659999999999</v>
      </c>
      <c r="C317" s="118">
        <v>0.13070000000000001</v>
      </c>
      <c r="D317" s="118">
        <v>187.04730000000001</v>
      </c>
      <c r="E317" s="118">
        <v>74.290000000000006</v>
      </c>
      <c r="F317" s="118">
        <v>55.0854</v>
      </c>
      <c r="G317" s="118">
        <v>4.8010999999999999</v>
      </c>
      <c r="H317" s="118">
        <v>19</v>
      </c>
      <c r="I317" s="118">
        <v>23.998200000000001</v>
      </c>
      <c r="J317" s="118"/>
      <c r="K317" s="118"/>
      <c r="L317" s="118">
        <v>3.8719000000000001</v>
      </c>
      <c r="M317" s="118"/>
      <c r="N317" s="118">
        <v>0</v>
      </c>
      <c r="O317" s="118">
        <v>0</v>
      </c>
      <c r="P317" s="118">
        <v>191.8484</v>
      </c>
      <c r="R317" s="118"/>
      <c r="S317" s="119"/>
    </row>
    <row r="318" spans="1:19" x14ac:dyDescent="0.25">
      <c r="A318" s="118" t="s">
        <v>286</v>
      </c>
      <c r="B318" s="120">
        <v>1043.8565000000001</v>
      </c>
      <c r="C318" s="118">
        <v>3.4241000000000001</v>
      </c>
      <c r="D318" s="120">
        <v>1047.2806</v>
      </c>
      <c r="E318" s="118">
        <v>273</v>
      </c>
      <c r="F318" s="118">
        <v>308.42410000000001</v>
      </c>
      <c r="G318" s="118"/>
      <c r="H318" s="118">
        <v>159</v>
      </c>
      <c r="I318" s="118">
        <v>134.36609999999999</v>
      </c>
      <c r="J318" s="118">
        <v>18.4754</v>
      </c>
      <c r="K318" s="118"/>
      <c r="L318" s="118">
        <v>21.678699999999999</v>
      </c>
      <c r="M318" s="118"/>
      <c r="N318" s="118">
        <v>0</v>
      </c>
      <c r="O318" s="118">
        <v>0</v>
      </c>
      <c r="P318" s="120">
        <v>1065.7560000000001</v>
      </c>
      <c r="R318" s="118"/>
      <c r="S318" s="119"/>
    </row>
    <row r="319" spans="1:19" x14ac:dyDescent="0.25">
      <c r="A319" s="118" t="s">
        <v>287</v>
      </c>
      <c r="B319" s="120">
        <v>2858.7570000000001</v>
      </c>
      <c r="C319" s="118">
        <v>26.0824</v>
      </c>
      <c r="D319" s="120">
        <v>2884.8393999999998</v>
      </c>
      <c r="E319" s="120">
        <v>1595.93</v>
      </c>
      <c r="F319" s="118">
        <v>849.58519999999999</v>
      </c>
      <c r="G319" s="118">
        <v>186.58619999999999</v>
      </c>
      <c r="H319" s="118">
        <v>553</v>
      </c>
      <c r="I319" s="118">
        <v>370.12490000000003</v>
      </c>
      <c r="J319" s="118">
        <v>137.15629999999999</v>
      </c>
      <c r="K319" s="118">
        <v>5</v>
      </c>
      <c r="L319" s="118">
        <v>59.716200000000001</v>
      </c>
      <c r="M319" s="118"/>
      <c r="N319" s="118">
        <v>19.7227</v>
      </c>
      <c r="O319" s="118">
        <v>0</v>
      </c>
      <c r="P319" s="120">
        <v>3228.3045999999999</v>
      </c>
      <c r="Q319" s="120"/>
      <c r="R319" s="118"/>
      <c r="S319" s="119"/>
    </row>
    <row r="320" spans="1:19" x14ac:dyDescent="0.25">
      <c r="A320" s="118" t="s">
        <v>288</v>
      </c>
      <c r="B320" s="118">
        <v>148.72380000000001</v>
      </c>
      <c r="C320" s="118">
        <v>1.89E-2</v>
      </c>
      <c r="D320" s="118">
        <v>148.74270000000001</v>
      </c>
      <c r="E320" s="118">
        <v>91</v>
      </c>
      <c r="F320" s="118">
        <v>43.804699999999997</v>
      </c>
      <c r="G320" s="118">
        <v>11.7988</v>
      </c>
      <c r="H320" s="118">
        <v>18</v>
      </c>
      <c r="I320" s="118">
        <v>19.0837</v>
      </c>
      <c r="J320" s="118"/>
      <c r="K320" s="118"/>
      <c r="L320" s="118">
        <v>3.0790000000000002</v>
      </c>
      <c r="M320" s="118"/>
      <c r="N320" s="118">
        <v>3.2707999999999999</v>
      </c>
      <c r="O320" s="118">
        <v>0</v>
      </c>
      <c r="P320" s="118">
        <v>163.81229999999999</v>
      </c>
      <c r="Q320" s="120"/>
      <c r="R320" s="118"/>
      <c r="S320" s="119"/>
    </row>
    <row r="321" spans="1:19" x14ac:dyDescent="0.25">
      <c r="A321" s="118" t="s">
        <v>289</v>
      </c>
      <c r="B321" s="118">
        <v>298.07490000000001</v>
      </c>
      <c r="C321" s="118"/>
      <c r="D321" s="118">
        <v>298.07490000000001</v>
      </c>
      <c r="E321" s="118">
        <v>112.99</v>
      </c>
      <c r="F321" s="118">
        <v>87.783100000000005</v>
      </c>
      <c r="G321" s="118">
        <v>6.3017000000000003</v>
      </c>
      <c r="H321" s="118">
        <v>46</v>
      </c>
      <c r="I321" s="118">
        <v>38.243000000000002</v>
      </c>
      <c r="J321" s="118">
        <v>5.8177000000000003</v>
      </c>
      <c r="K321" s="118"/>
      <c r="L321" s="118">
        <v>6.1702000000000004</v>
      </c>
      <c r="M321" s="118"/>
      <c r="N321" s="118">
        <v>0</v>
      </c>
      <c r="O321" s="118">
        <v>0</v>
      </c>
      <c r="P321" s="118">
        <v>310.1943</v>
      </c>
      <c r="R321" s="118"/>
      <c r="S321" s="119"/>
    </row>
    <row r="322" spans="1:19" x14ac:dyDescent="0.25">
      <c r="A322" s="118" t="s">
        <v>290</v>
      </c>
      <c r="B322" s="120">
        <v>1651.1201000000001</v>
      </c>
      <c r="C322" s="118">
        <v>86.454999999999998</v>
      </c>
      <c r="D322" s="120">
        <v>1737.5751</v>
      </c>
      <c r="E322" s="118">
        <v>846</v>
      </c>
      <c r="F322" s="118">
        <v>511.71589999999998</v>
      </c>
      <c r="G322" s="118">
        <v>83.570999999999998</v>
      </c>
      <c r="H322" s="118">
        <v>186</v>
      </c>
      <c r="I322" s="118">
        <v>222.93090000000001</v>
      </c>
      <c r="J322" s="118"/>
      <c r="K322" s="118"/>
      <c r="L322" s="118">
        <v>35.967799999999997</v>
      </c>
      <c r="M322" s="118"/>
      <c r="N322" s="118">
        <v>28.774999999999999</v>
      </c>
      <c r="O322" s="118">
        <v>0</v>
      </c>
      <c r="P322" s="120">
        <v>1849.9211</v>
      </c>
      <c r="Q322" s="120"/>
      <c r="R322" s="118"/>
      <c r="S322" s="119"/>
    </row>
    <row r="323" spans="1:19" x14ac:dyDescent="0.25">
      <c r="A323" s="118" t="s">
        <v>291</v>
      </c>
      <c r="B323" s="118">
        <v>174.4016</v>
      </c>
      <c r="C323" s="118"/>
      <c r="D323" s="118">
        <v>174.4016</v>
      </c>
      <c r="E323" s="118">
        <v>81</v>
      </c>
      <c r="F323" s="118">
        <v>51.3613</v>
      </c>
      <c r="G323" s="118">
        <v>7.4097</v>
      </c>
      <c r="H323" s="118">
        <v>31</v>
      </c>
      <c r="I323" s="118">
        <v>22.375699999999998</v>
      </c>
      <c r="J323" s="118">
        <v>6.4682000000000004</v>
      </c>
      <c r="K323" s="118"/>
      <c r="L323" s="118">
        <v>3.6101000000000001</v>
      </c>
      <c r="M323" s="118"/>
      <c r="N323" s="118">
        <v>0</v>
      </c>
      <c r="O323" s="118">
        <v>0</v>
      </c>
      <c r="P323" s="118">
        <v>188.27950000000001</v>
      </c>
      <c r="R323" s="118"/>
      <c r="S323" s="119"/>
    </row>
    <row r="324" spans="1:19" x14ac:dyDescent="0.25">
      <c r="A324" s="118" t="s">
        <v>292</v>
      </c>
      <c r="B324" s="118">
        <v>238.52189999999999</v>
      </c>
      <c r="C324" s="118"/>
      <c r="D324" s="118">
        <v>238.52189999999999</v>
      </c>
      <c r="E324" s="118">
        <v>46.56</v>
      </c>
      <c r="F324" s="118">
        <v>70.244699999999995</v>
      </c>
      <c r="G324" s="118"/>
      <c r="H324" s="118">
        <v>21</v>
      </c>
      <c r="I324" s="118">
        <v>30.602399999999999</v>
      </c>
      <c r="J324" s="118"/>
      <c r="K324" s="118"/>
      <c r="L324" s="118">
        <v>4.9374000000000002</v>
      </c>
      <c r="M324" s="118"/>
      <c r="N324" s="118">
        <v>0</v>
      </c>
      <c r="O324" s="118">
        <v>0</v>
      </c>
      <c r="P324" s="118">
        <v>238.52189999999999</v>
      </c>
      <c r="Q324" s="120"/>
      <c r="R324" s="118"/>
      <c r="S324" s="119"/>
    </row>
    <row r="325" spans="1:19" x14ac:dyDescent="0.25">
      <c r="A325" s="118" t="s">
        <v>293</v>
      </c>
      <c r="B325" s="120">
        <v>1794.3</v>
      </c>
      <c r="C325" s="118">
        <v>23.440899999999999</v>
      </c>
      <c r="D325" s="120">
        <v>1817.7409</v>
      </c>
      <c r="E325" s="118">
        <v>743.65</v>
      </c>
      <c r="F325" s="118">
        <v>535.32470000000001</v>
      </c>
      <c r="G325" s="118">
        <v>52.081299999999999</v>
      </c>
      <c r="H325" s="118">
        <v>243</v>
      </c>
      <c r="I325" s="118">
        <v>233.21619999999999</v>
      </c>
      <c r="J325" s="118">
        <v>7.3379000000000003</v>
      </c>
      <c r="K325" s="118">
        <v>22</v>
      </c>
      <c r="L325" s="118">
        <v>37.627200000000002</v>
      </c>
      <c r="M325" s="118"/>
      <c r="N325" s="118">
        <v>0</v>
      </c>
      <c r="O325" s="118">
        <v>0</v>
      </c>
      <c r="P325" s="120">
        <v>1877.1601000000001</v>
      </c>
      <c r="R325" s="118"/>
      <c r="S325" s="119"/>
    </row>
    <row r="326" spans="1:19" x14ac:dyDescent="0.25">
      <c r="A326" s="118" t="s">
        <v>294</v>
      </c>
      <c r="B326" s="118">
        <v>637.99630000000002</v>
      </c>
      <c r="C326" s="118">
        <v>0.1396</v>
      </c>
      <c r="D326" s="118">
        <v>638.13589999999999</v>
      </c>
      <c r="E326" s="118">
        <v>342</v>
      </c>
      <c r="F326" s="118">
        <v>187.93100000000001</v>
      </c>
      <c r="G326" s="118">
        <v>38.517200000000003</v>
      </c>
      <c r="H326" s="118">
        <v>82</v>
      </c>
      <c r="I326" s="118">
        <v>81.872799999999998</v>
      </c>
      <c r="J326" s="118">
        <v>9.5399999999999999E-2</v>
      </c>
      <c r="K326" s="118"/>
      <c r="L326" s="118">
        <v>13.2094</v>
      </c>
      <c r="M326" s="118"/>
      <c r="N326" s="118">
        <v>0</v>
      </c>
      <c r="O326" s="118">
        <v>0</v>
      </c>
      <c r="P326" s="118">
        <v>676.74850000000004</v>
      </c>
      <c r="R326" s="118"/>
      <c r="S326" s="119"/>
    </row>
    <row r="327" spans="1:19" x14ac:dyDescent="0.25">
      <c r="A327" s="118" t="s">
        <v>295</v>
      </c>
      <c r="B327" s="118">
        <v>922.98069999999996</v>
      </c>
      <c r="C327" s="118">
        <v>0.8921</v>
      </c>
      <c r="D327" s="118">
        <v>923.87279999999998</v>
      </c>
      <c r="E327" s="118">
        <v>650.72</v>
      </c>
      <c r="F327" s="118">
        <v>272.08049999999997</v>
      </c>
      <c r="G327" s="118">
        <v>94.659899999999993</v>
      </c>
      <c r="H327" s="118">
        <v>155</v>
      </c>
      <c r="I327" s="118">
        <v>118.5329</v>
      </c>
      <c r="J327" s="118">
        <v>27.350300000000001</v>
      </c>
      <c r="K327" s="118">
        <v>3</v>
      </c>
      <c r="L327" s="118">
        <v>19.124199999999998</v>
      </c>
      <c r="M327" s="118"/>
      <c r="N327" s="118">
        <v>0</v>
      </c>
      <c r="O327" s="118">
        <v>0</v>
      </c>
      <c r="P327" s="120">
        <v>1045.883</v>
      </c>
      <c r="R327" s="118"/>
      <c r="S327" s="119"/>
    </row>
    <row r="328" spans="1:19" x14ac:dyDescent="0.25">
      <c r="A328" s="118" t="s">
        <v>296</v>
      </c>
      <c r="B328" s="118">
        <v>736.45669999999996</v>
      </c>
      <c r="C328" s="118">
        <v>0.1201</v>
      </c>
      <c r="D328" s="118">
        <v>736.57680000000005</v>
      </c>
      <c r="E328" s="118">
        <v>677.63</v>
      </c>
      <c r="F328" s="118">
        <v>216.92189999999999</v>
      </c>
      <c r="G328" s="118">
        <v>115.17700000000001</v>
      </c>
      <c r="H328" s="118">
        <v>71</v>
      </c>
      <c r="I328" s="118">
        <v>94.502799999999993</v>
      </c>
      <c r="J328" s="118"/>
      <c r="K328" s="118"/>
      <c r="L328" s="118">
        <v>15.2471</v>
      </c>
      <c r="M328" s="118"/>
      <c r="N328" s="118">
        <v>12.7468</v>
      </c>
      <c r="O328" s="118">
        <v>0</v>
      </c>
      <c r="P328" s="118">
        <v>864.50059999999996</v>
      </c>
      <c r="R328" s="118"/>
      <c r="S328" s="119"/>
    </row>
    <row r="329" spans="1:19" x14ac:dyDescent="0.25">
      <c r="A329" s="118" t="s">
        <v>297</v>
      </c>
      <c r="B329" s="120">
        <v>1221.6780000000001</v>
      </c>
      <c r="C329" s="118">
        <v>46.353499999999997</v>
      </c>
      <c r="D329" s="120">
        <v>1268.0315000000001</v>
      </c>
      <c r="E329" s="118">
        <v>492.12</v>
      </c>
      <c r="F329" s="118">
        <v>373.43529999999998</v>
      </c>
      <c r="G329" s="118">
        <v>29.671199999999999</v>
      </c>
      <c r="H329" s="118">
        <v>104</v>
      </c>
      <c r="I329" s="118">
        <v>162.6884</v>
      </c>
      <c r="J329" s="118"/>
      <c r="K329" s="118">
        <v>96</v>
      </c>
      <c r="L329" s="118">
        <v>26.2483</v>
      </c>
      <c r="M329" s="118">
        <v>41.850999999999999</v>
      </c>
      <c r="N329" s="118">
        <v>0.95760000000000001</v>
      </c>
      <c r="O329" s="118">
        <v>0</v>
      </c>
      <c r="P329" s="120">
        <v>1340.5112999999999</v>
      </c>
      <c r="R329" s="118"/>
      <c r="S329" s="119"/>
    </row>
    <row r="330" spans="1:19" x14ac:dyDescent="0.25">
      <c r="A330" s="118" t="s">
        <v>538</v>
      </c>
      <c r="B330" s="118">
        <v>90.564499999999995</v>
      </c>
      <c r="C330" s="118"/>
      <c r="D330" s="118">
        <v>66.806100000000001</v>
      </c>
      <c r="E330" s="118">
        <v>12</v>
      </c>
      <c r="F330" s="118">
        <v>26.671199999999999</v>
      </c>
      <c r="G330" s="118"/>
      <c r="H330" s="118">
        <v>11</v>
      </c>
      <c r="I330" s="118">
        <v>8.5711999999999993</v>
      </c>
      <c r="J330" s="118">
        <v>1.8216000000000001</v>
      </c>
      <c r="K330" s="118"/>
      <c r="L330" s="118">
        <v>1.3829</v>
      </c>
      <c r="M330" s="118"/>
      <c r="N330" s="118">
        <v>0</v>
      </c>
      <c r="O330" s="118">
        <v>0</v>
      </c>
      <c r="P330" s="118">
        <v>92.386099999999999</v>
      </c>
      <c r="R330" s="118"/>
      <c r="S330" s="119"/>
    </row>
    <row r="331" spans="1:19" x14ac:dyDescent="0.25">
      <c r="A331" s="118" t="s">
        <v>539</v>
      </c>
      <c r="B331" s="118">
        <v>53.733499999999999</v>
      </c>
      <c r="C331" s="118">
        <v>0.59750000000000003</v>
      </c>
      <c r="D331" s="118">
        <v>37.201700000000002</v>
      </c>
      <c r="E331" s="118">
        <v>29</v>
      </c>
      <c r="F331" s="118">
        <v>16.000499999999999</v>
      </c>
      <c r="G331" s="118">
        <v>3.2498999999999998</v>
      </c>
      <c r="H331" s="118">
        <v>1</v>
      </c>
      <c r="I331" s="118">
        <v>4.7729999999999997</v>
      </c>
      <c r="J331" s="118"/>
      <c r="K331" s="118"/>
      <c r="L331" s="118">
        <v>0.77010000000000001</v>
      </c>
      <c r="M331" s="118"/>
      <c r="N331" s="118">
        <v>0</v>
      </c>
      <c r="O331" s="118">
        <v>0</v>
      </c>
      <c r="P331" s="118">
        <v>57.5809</v>
      </c>
      <c r="Q331" s="120"/>
      <c r="R331" s="118"/>
      <c r="S331" s="119"/>
    </row>
    <row r="332" spans="1:19" x14ac:dyDescent="0.25">
      <c r="A332" s="118" t="s">
        <v>298</v>
      </c>
      <c r="B332" s="118">
        <v>509.48739999999998</v>
      </c>
      <c r="C332" s="118">
        <v>34.989600000000003</v>
      </c>
      <c r="D332" s="118">
        <v>544.47699999999998</v>
      </c>
      <c r="E332" s="118">
        <v>211.4</v>
      </c>
      <c r="F332" s="118">
        <v>160.3485</v>
      </c>
      <c r="G332" s="118">
        <v>12.7629</v>
      </c>
      <c r="H332" s="118">
        <v>92</v>
      </c>
      <c r="I332" s="118">
        <v>69.856399999999994</v>
      </c>
      <c r="J332" s="118">
        <v>16.607700000000001</v>
      </c>
      <c r="K332" s="118">
        <v>7</v>
      </c>
      <c r="L332" s="118">
        <v>11.2707</v>
      </c>
      <c r="M332" s="118"/>
      <c r="N332" s="118">
        <v>0</v>
      </c>
      <c r="O332" s="118">
        <v>0</v>
      </c>
      <c r="P332" s="118">
        <v>573.84760000000006</v>
      </c>
      <c r="Q332" s="120"/>
      <c r="R332" s="118"/>
      <c r="S332" s="119"/>
    </row>
    <row r="333" spans="1:19" x14ac:dyDescent="0.25">
      <c r="A333" s="118" t="s">
        <v>299</v>
      </c>
      <c r="B333" s="118">
        <v>193.8477</v>
      </c>
      <c r="C333" s="118"/>
      <c r="D333" s="118">
        <v>193.8477</v>
      </c>
      <c r="E333" s="118">
        <v>62</v>
      </c>
      <c r="F333" s="118">
        <v>57.088099999999997</v>
      </c>
      <c r="G333" s="118">
        <v>1.228</v>
      </c>
      <c r="H333" s="118">
        <v>26</v>
      </c>
      <c r="I333" s="118">
        <v>24.870699999999999</v>
      </c>
      <c r="J333" s="118">
        <v>0.84699999999999998</v>
      </c>
      <c r="K333" s="118"/>
      <c r="L333" s="118">
        <v>4.0125999999999999</v>
      </c>
      <c r="M333" s="118"/>
      <c r="N333" s="118">
        <v>0</v>
      </c>
      <c r="O333" s="118">
        <v>0</v>
      </c>
      <c r="P333" s="118">
        <v>195.92269999999999</v>
      </c>
      <c r="Q333" s="120"/>
      <c r="R333" s="118"/>
      <c r="S333" s="119"/>
    </row>
    <row r="334" spans="1:19" x14ac:dyDescent="0.25">
      <c r="A334" s="118" t="s">
        <v>540</v>
      </c>
      <c r="B334" s="118">
        <v>63.887</v>
      </c>
      <c r="C334" s="118">
        <v>0.68589999999999995</v>
      </c>
      <c r="D334" s="118">
        <v>43.234699999999997</v>
      </c>
      <c r="E334" s="118">
        <v>38</v>
      </c>
      <c r="F334" s="118">
        <v>19.0167</v>
      </c>
      <c r="G334" s="118">
        <v>4.7458</v>
      </c>
      <c r="H334" s="118">
        <v>6</v>
      </c>
      <c r="I334" s="118">
        <v>5.5469999999999997</v>
      </c>
      <c r="J334" s="118">
        <v>0.3397</v>
      </c>
      <c r="K334" s="118"/>
      <c r="L334" s="118">
        <v>0.89500000000000002</v>
      </c>
      <c r="M334" s="118"/>
      <c r="N334" s="118">
        <v>0</v>
      </c>
      <c r="O334" s="118">
        <v>0</v>
      </c>
      <c r="P334" s="118">
        <v>69.6584</v>
      </c>
      <c r="R334" s="118"/>
      <c r="S334" s="119"/>
    </row>
    <row r="335" spans="1:19" x14ac:dyDescent="0.25">
      <c r="A335" s="118" t="s">
        <v>541</v>
      </c>
      <c r="B335" s="118">
        <v>39.289400000000001</v>
      </c>
      <c r="C335" s="118"/>
      <c r="D335" s="118">
        <v>32.851100000000002</v>
      </c>
      <c r="E335" s="118">
        <v>17.89</v>
      </c>
      <c r="F335" s="118">
        <v>11.5707</v>
      </c>
      <c r="G335" s="118">
        <v>1.5798000000000001</v>
      </c>
      <c r="H335" s="118">
        <v>6</v>
      </c>
      <c r="I335" s="118">
        <v>4.2148000000000003</v>
      </c>
      <c r="J335" s="118">
        <v>1.3389</v>
      </c>
      <c r="K335" s="118"/>
      <c r="L335" s="118">
        <v>0.68</v>
      </c>
      <c r="M335" s="118"/>
      <c r="N335" s="118">
        <v>0</v>
      </c>
      <c r="O335" s="118">
        <v>0</v>
      </c>
      <c r="P335" s="118">
        <v>42.208100000000002</v>
      </c>
      <c r="R335" s="118"/>
      <c r="S335" s="119"/>
    </row>
    <row r="336" spans="1:19" x14ac:dyDescent="0.25">
      <c r="A336" s="118" t="s">
        <v>300</v>
      </c>
      <c r="B336" s="118">
        <v>658.90710000000001</v>
      </c>
      <c r="C336" s="118"/>
      <c r="D336" s="118">
        <v>658.90710000000001</v>
      </c>
      <c r="E336" s="118">
        <v>276.13</v>
      </c>
      <c r="F336" s="118">
        <v>194.04810000000001</v>
      </c>
      <c r="G336" s="118">
        <v>20.520499999999998</v>
      </c>
      <c r="H336" s="118">
        <v>129</v>
      </c>
      <c r="I336" s="118">
        <v>84.537800000000004</v>
      </c>
      <c r="J336" s="118">
        <v>33.346699999999998</v>
      </c>
      <c r="K336" s="118">
        <v>2</v>
      </c>
      <c r="L336" s="118">
        <v>13.6394</v>
      </c>
      <c r="M336" s="118"/>
      <c r="N336" s="118">
        <v>0</v>
      </c>
      <c r="O336" s="118">
        <v>0</v>
      </c>
      <c r="P336" s="118">
        <v>712.77430000000004</v>
      </c>
      <c r="R336" s="118"/>
      <c r="S336" s="119"/>
    </row>
    <row r="337" spans="1:19" x14ac:dyDescent="0.25">
      <c r="A337" s="118" t="s">
        <v>542</v>
      </c>
      <c r="B337" s="118">
        <v>64.101699999999994</v>
      </c>
      <c r="C337" s="118"/>
      <c r="D337" s="118">
        <v>42.610300000000002</v>
      </c>
      <c r="E337" s="118">
        <v>29</v>
      </c>
      <c r="F337" s="118">
        <v>18.878</v>
      </c>
      <c r="G337" s="118">
        <v>2.5305</v>
      </c>
      <c r="H337" s="118">
        <v>7</v>
      </c>
      <c r="I337" s="118">
        <v>5.4668999999999999</v>
      </c>
      <c r="J337" s="118">
        <v>1.1497999999999999</v>
      </c>
      <c r="K337" s="118"/>
      <c r="L337" s="118">
        <v>0.88200000000000001</v>
      </c>
      <c r="M337" s="118"/>
      <c r="N337" s="118">
        <v>0</v>
      </c>
      <c r="O337" s="118">
        <v>0</v>
      </c>
      <c r="P337" s="118">
        <v>67.781999999999996</v>
      </c>
      <c r="R337" s="118"/>
      <c r="S337" s="119"/>
    </row>
    <row r="338" spans="1:19" x14ac:dyDescent="0.25">
      <c r="A338" s="118" t="s">
        <v>301</v>
      </c>
      <c r="B338" s="118">
        <v>162.98310000000001</v>
      </c>
      <c r="C338" s="118"/>
      <c r="D338" s="118">
        <v>162.98310000000001</v>
      </c>
      <c r="E338" s="118">
        <v>98</v>
      </c>
      <c r="F338" s="118">
        <v>47.9985</v>
      </c>
      <c r="G338" s="118">
        <v>12.500400000000001</v>
      </c>
      <c r="H338" s="118">
        <v>30</v>
      </c>
      <c r="I338" s="118">
        <v>20.910699999999999</v>
      </c>
      <c r="J338" s="118">
        <v>6.8170000000000002</v>
      </c>
      <c r="K338" s="118"/>
      <c r="L338" s="118">
        <v>3.3738000000000001</v>
      </c>
      <c r="M338" s="118"/>
      <c r="N338" s="118">
        <v>0</v>
      </c>
      <c r="O338" s="118">
        <v>0</v>
      </c>
      <c r="P338" s="118">
        <v>182.3005</v>
      </c>
      <c r="R338" s="118"/>
      <c r="S338" s="119"/>
    </row>
    <row r="339" spans="1:19" x14ac:dyDescent="0.25">
      <c r="A339" s="118" t="s">
        <v>302</v>
      </c>
      <c r="B339" s="118">
        <v>356.65410000000003</v>
      </c>
      <c r="C339" s="118"/>
      <c r="D339" s="118">
        <v>356.65410000000003</v>
      </c>
      <c r="E339" s="118">
        <v>156.25</v>
      </c>
      <c r="F339" s="118">
        <v>105.0346</v>
      </c>
      <c r="G339" s="118">
        <v>12.803800000000001</v>
      </c>
      <c r="H339" s="118">
        <v>64</v>
      </c>
      <c r="I339" s="118">
        <v>45.758699999999997</v>
      </c>
      <c r="J339" s="118">
        <v>13.680999999999999</v>
      </c>
      <c r="K339" s="118"/>
      <c r="L339" s="118">
        <v>7.3826999999999998</v>
      </c>
      <c r="M339" s="118"/>
      <c r="N339" s="118">
        <v>0</v>
      </c>
      <c r="O339" s="118">
        <v>0</v>
      </c>
      <c r="P339" s="118">
        <v>383.13889999999998</v>
      </c>
      <c r="R339" s="118"/>
      <c r="S339" s="119"/>
    </row>
    <row r="340" spans="1:19" x14ac:dyDescent="0.25">
      <c r="A340" s="118" t="s">
        <v>303</v>
      </c>
      <c r="B340" s="118">
        <v>298.089</v>
      </c>
      <c r="C340" s="118"/>
      <c r="D340" s="118">
        <v>298.089</v>
      </c>
      <c r="E340" s="118">
        <v>147.07</v>
      </c>
      <c r="F340" s="118">
        <v>87.787199999999999</v>
      </c>
      <c r="G340" s="118">
        <v>14.8207</v>
      </c>
      <c r="H340" s="118">
        <v>28</v>
      </c>
      <c r="I340" s="118">
        <v>38.244799999999998</v>
      </c>
      <c r="J340" s="118"/>
      <c r="K340" s="118"/>
      <c r="L340" s="118">
        <v>6.1703999999999999</v>
      </c>
      <c r="M340" s="118"/>
      <c r="N340" s="118">
        <v>0</v>
      </c>
      <c r="O340" s="118">
        <v>0</v>
      </c>
      <c r="P340" s="118">
        <v>312.90969999999999</v>
      </c>
      <c r="Q340" s="120"/>
      <c r="R340" s="118"/>
      <c r="S340" s="119"/>
    </row>
    <row r="341" spans="1:19" x14ac:dyDescent="0.25">
      <c r="A341" s="118" t="s">
        <v>304</v>
      </c>
      <c r="B341" s="118">
        <v>981.06899999999996</v>
      </c>
      <c r="C341" s="118">
        <v>10.464</v>
      </c>
      <c r="D341" s="118">
        <v>991.53300000000002</v>
      </c>
      <c r="E341" s="118">
        <v>471.18</v>
      </c>
      <c r="F341" s="118">
        <v>292.00650000000002</v>
      </c>
      <c r="G341" s="118">
        <v>44.793399999999998</v>
      </c>
      <c r="H341" s="118">
        <v>138</v>
      </c>
      <c r="I341" s="118">
        <v>127.2137</v>
      </c>
      <c r="J341" s="118">
        <v>8.0897000000000006</v>
      </c>
      <c r="K341" s="118">
        <v>3</v>
      </c>
      <c r="L341" s="118">
        <v>20.524699999999999</v>
      </c>
      <c r="M341" s="118"/>
      <c r="N341" s="118">
        <v>0</v>
      </c>
      <c r="O341" s="118">
        <v>0</v>
      </c>
      <c r="P341" s="120">
        <v>1044.4160999999999</v>
      </c>
      <c r="R341" s="118"/>
      <c r="S341" s="119"/>
    </row>
    <row r="342" spans="1:19" x14ac:dyDescent="0.25">
      <c r="A342" s="118" t="s">
        <v>305</v>
      </c>
      <c r="B342" s="118">
        <v>648.18939999999998</v>
      </c>
      <c r="C342" s="118">
        <v>12.2827</v>
      </c>
      <c r="D342" s="118">
        <v>660.47209999999995</v>
      </c>
      <c r="E342" s="118">
        <v>496.62</v>
      </c>
      <c r="F342" s="118">
        <v>194.50899999999999</v>
      </c>
      <c r="G342" s="118">
        <v>75.527699999999996</v>
      </c>
      <c r="H342" s="118">
        <v>127</v>
      </c>
      <c r="I342" s="118">
        <v>84.738600000000005</v>
      </c>
      <c r="J342" s="118">
        <v>31.696100000000001</v>
      </c>
      <c r="K342" s="118"/>
      <c r="L342" s="118">
        <v>13.671799999999999</v>
      </c>
      <c r="M342" s="118"/>
      <c r="N342" s="118">
        <v>16.0825</v>
      </c>
      <c r="O342" s="118">
        <v>0</v>
      </c>
      <c r="P342" s="118">
        <v>783.77840000000003</v>
      </c>
      <c r="R342" s="118"/>
      <c r="S342" s="119"/>
    </row>
    <row r="343" spans="1:19" x14ac:dyDescent="0.25">
      <c r="A343" s="118" t="s">
        <v>306</v>
      </c>
      <c r="B343" s="120">
        <v>1036.1692</v>
      </c>
      <c r="C343" s="118">
        <v>0.75290000000000001</v>
      </c>
      <c r="D343" s="120">
        <v>1036.9221</v>
      </c>
      <c r="E343" s="118">
        <v>676</v>
      </c>
      <c r="F343" s="118">
        <v>305.37360000000001</v>
      </c>
      <c r="G343" s="118">
        <v>92.656599999999997</v>
      </c>
      <c r="H343" s="118">
        <v>147</v>
      </c>
      <c r="I343" s="118">
        <v>133.03710000000001</v>
      </c>
      <c r="J343" s="118">
        <v>10.472200000000001</v>
      </c>
      <c r="K343" s="118"/>
      <c r="L343" s="118">
        <v>21.464300000000001</v>
      </c>
      <c r="M343" s="118"/>
      <c r="N343" s="118">
        <v>0</v>
      </c>
      <c r="O343" s="118">
        <v>0</v>
      </c>
      <c r="P343" s="120">
        <v>1140.0509</v>
      </c>
      <c r="R343" s="118"/>
      <c r="S343" s="119"/>
    </row>
    <row r="344" spans="1:19" x14ac:dyDescent="0.25">
      <c r="A344" s="118" t="s">
        <v>307</v>
      </c>
      <c r="B344" s="118">
        <v>171.1952</v>
      </c>
      <c r="C344" s="118"/>
      <c r="D344" s="118">
        <v>171.1952</v>
      </c>
      <c r="E344" s="118">
        <v>115.4</v>
      </c>
      <c r="F344" s="118">
        <v>50.417000000000002</v>
      </c>
      <c r="G344" s="118">
        <v>16.245799999999999</v>
      </c>
      <c r="H344" s="118">
        <v>24</v>
      </c>
      <c r="I344" s="118">
        <v>21.964300000000001</v>
      </c>
      <c r="J344" s="118">
        <v>1.5266999999999999</v>
      </c>
      <c r="K344" s="118"/>
      <c r="L344" s="118">
        <v>3.5436999999999999</v>
      </c>
      <c r="M344" s="118"/>
      <c r="N344" s="118">
        <v>0</v>
      </c>
      <c r="O344" s="118">
        <v>0</v>
      </c>
      <c r="P344" s="118">
        <v>188.96770000000001</v>
      </c>
      <c r="R344" s="118"/>
      <c r="S344" s="119"/>
    </row>
    <row r="345" spans="1:19" x14ac:dyDescent="0.25">
      <c r="A345" s="118" t="s">
        <v>308</v>
      </c>
      <c r="B345" s="118">
        <v>620.28250000000003</v>
      </c>
      <c r="C345" s="118">
        <v>18.505600000000001</v>
      </c>
      <c r="D345" s="118">
        <v>638.78809999999999</v>
      </c>
      <c r="E345" s="118">
        <v>440.8</v>
      </c>
      <c r="F345" s="118">
        <v>188.12309999999999</v>
      </c>
      <c r="G345" s="118">
        <v>63.169199999999996</v>
      </c>
      <c r="H345" s="118">
        <v>75</v>
      </c>
      <c r="I345" s="118">
        <v>81.956500000000005</v>
      </c>
      <c r="J345" s="118"/>
      <c r="K345" s="118"/>
      <c r="L345" s="118">
        <v>13.222899999999999</v>
      </c>
      <c r="M345" s="118"/>
      <c r="N345" s="118">
        <v>5.4907000000000004</v>
      </c>
      <c r="O345" s="118">
        <v>0</v>
      </c>
      <c r="P345" s="118">
        <v>707.44799999999998</v>
      </c>
      <c r="R345" s="118"/>
      <c r="S345" s="119"/>
    </row>
    <row r="346" spans="1:19" x14ac:dyDescent="0.25">
      <c r="A346" s="118" t="s">
        <v>309</v>
      </c>
      <c r="B346" s="118">
        <v>212.86709999999999</v>
      </c>
      <c r="C346" s="118"/>
      <c r="D346" s="118">
        <v>212.86709999999999</v>
      </c>
      <c r="E346" s="118">
        <v>152.28</v>
      </c>
      <c r="F346" s="118">
        <v>62.689399999999999</v>
      </c>
      <c r="G346" s="118">
        <v>22.3977</v>
      </c>
      <c r="H346" s="118">
        <v>43</v>
      </c>
      <c r="I346" s="118">
        <v>27.3108</v>
      </c>
      <c r="J346" s="118">
        <v>11.7669</v>
      </c>
      <c r="K346" s="118">
        <v>5</v>
      </c>
      <c r="L346" s="118">
        <v>4.4062999999999999</v>
      </c>
      <c r="M346" s="118">
        <v>0.35620000000000002</v>
      </c>
      <c r="N346" s="118">
        <v>0</v>
      </c>
      <c r="O346" s="118">
        <v>0</v>
      </c>
      <c r="P346" s="118">
        <v>247.3879</v>
      </c>
      <c r="R346" s="118"/>
      <c r="S346" s="119"/>
    </row>
    <row r="347" spans="1:19" x14ac:dyDescent="0.25">
      <c r="A347" s="118" t="s">
        <v>310</v>
      </c>
      <c r="B347" s="120">
        <v>1161.7991999999999</v>
      </c>
      <c r="C347" s="118"/>
      <c r="D347" s="120">
        <v>1161.7991999999999</v>
      </c>
      <c r="E347" s="118">
        <v>889.24</v>
      </c>
      <c r="F347" s="118">
        <v>342.1499</v>
      </c>
      <c r="G347" s="118">
        <v>136.77250000000001</v>
      </c>
      <c r="H347" s="118">
        <v>161</v>
      </c>
      <c r="I347" s="118">
        <v>149.05879999999999</v>
      </c>
      <c r="J347" s="118">
        <v>8.9558999999999997</v>
      </c>
      <c r="K347" s="118">
        <v>8</v>
      </c>
      <c r="L347" s="118">
        <v>24.049199999999999</v>
      </c>
      <c r="M347" s="118"/>
      <c r="N347" s="118">
        <v>0</v>
      </c>
      <c r="O347" s="118">
        <v>0</v>
      </c>
      <c r="P347" s="120">
        <v>1307.5275999999999</v>
      </c>
      <c r="Q347" s="120"/>
      <c r="R347" s="118"/>
      <c r="S347" s="119"/>
    </row>
    <row r="348" spans="1:19" x14ac:dyDescent="0.25">
      <c r="A348" s="118" t="s">
        <v>311</v>
      </c>
      <c r="B348" s="120">
        <v>1160.3148000000001</v>
      </c>
      <c r="C348" s="118">
        <v>33.790300000000002</v>
      </c>
      <c r="D348" s="120">
        <v>1194.1051</v>
      </c>
      <c r="E348" s="118">
        <v>665.85</v>
      </c>
      <c r="F348" s="118">
        <v>351.66399999999999</v>
      </c>
      <c r="G348" s="118">
        <v>78.546499999999995</v>
      </c>
      <c r="H348" s="118">
        <v>201</v>
      </c>
      <c r="I348" s="118">
        <v>153.2037</v>
      </c>
      <c r="J348" s="118">
        <v>35.847200000000001</v>
      </c>
      <c r="K348" s="118">
        <v>54</v>
      </c>
      <c r="L348" s="118">
        <v>24.718</v>
      </c>
      <c r="M348" s="118">
        <v>17.569199999999999</v>
      </c>
      <c r="N348" s="118">
        <v>0</v>
      </c>
      <c r="O348" s="118">
        <v>0</v>
      </c>
      <c r="P348" s="120">
        <v>1326.068</v>
      </c>
      <c r="Q348" s="120"/>
      <c r="R348" s="118"/>
      <c r="S348" s="119"/>
    </row>
    <row r="349" spans="1:19" x14ac:dyDescent="0.25">
      <c r="A349" s="118" t="s">
        <v>312</v>
      </c>
      <c r="B349" s="118">
        <v>630.11760000000004</v>
      </c>
      <c r="C349" s="118">
        <v>13.614599999999999</v>
      </c>
      <c r="D349" s="118">
        <v>643.73220000000003</v>
      </c>
      <c r="E349" s="118">
        <v>331.31</v>
      </c>
      <c r="F349" s="118">
        <v>189.57910000000001</v>
      </c>
      <c r="G349" s="118">
        <v>35.432699999999997</v>
      </c>
      <c r="H349" s="118">
        <v>116</v>
      </c>
      <c r="I349" s="118">
        <v>82.590800000000002</v>
      </c>
      <c r="J349" s="118">
        <v>25.056899999999999</v>
      </c>
      <c r="K349" s="118">
        <v>14</v>
      </c>
      <c r="L349" s="118">
        <v>13.3253</v>
      </c>
      <c r="M349" s="118">
        <v>0.40479999999999999</v>
      </c>
      <c r="N349" s="118">
        <v>0</v>
      </c>
      <c r="O349" s="118">
        <v>0</v>
      </c>
      <c r="P349" s="118">
        <v>704.62660000000005</v>
      </c>
      <c r="R349" s="118"/>
      <c r="S349" s="119"/>
    </row>
    <row r="350" spans="1:19" x14ac:dyDescent="0.25">
      <c r="A350" s="118" t="s">
        <v>543</v>
      </c>
      <c r="B350" s="118">
        <v>147.58410000000001</v>
      </c>
      <c r="C350" s="118"/>
      <c r="D350" s="118">
        <v>115.10680000000001</v>
      </c>
      <c r="E350" s="118">
        <v>84.97</v>
      </c>
      <c r="F350" s="118">
        <v>43.463500000000003</v>
      </c>
      <c r="G350" s="118">
        <v>10.3766</v>
      </c>
      <c r="H350" s="118">
        <v>22</v>
      </c>
      <c r="I350" s="118">
        <v>14.7682</v>
      </c>
      <c r="J350" s="118">
        <v>5.4238</v>
      </c>
      <c r="K350" s="118">
        <v>2</v>
      </c>
      <c r="L350" s="118">
        <v>2.3826999999999998</v>
      </c>
      <c r="M350" s="118"/>
      <c r="N350" s="118">
        <v>2.7786</v>
      </c>
      <c r="O350" s="118">
        <v>0</v>
      </c>
      <c r="P350" s="118">
        <v>166.16309999999999</v>
      </c>
      <c r="Q350" s="120"/>
      <c r="R350" s="118"/>
      <c r="S350" s="119"/>
    </row>
    <row r="351" spans="1:19" x14ac:dyDescent="0.25">
      <c r="A351" s="118" t="s">
        <v>313</v>
      </c>
      <c r="B351" s="120">
        <v>1226.3807999999999</v>
      </c>
      <c r="C351" s="118">
        <v>57.135899999999999</v>
      </c>
      <c r="D351" s="120">
        <v>1283.5166999999999</v>
      </c>
      <c r="E351" s="118">
        <v>594.08000000000004</v>
      </c>
      <c r="F351" s="118">
        <v>377.9957</v>
      </c>
      <c r="G351" s="118">
        <v>54.021099999999997</v>
      </c>
      <c r="H351" s="118">
        <v>173</v>
      </c>
      <c r="I351" s="118">
        <v>164.67519999999999</v>
      </c>
      <c r="J351" s="118">
        <v>6.2435999999999998</v>
      </c>
      <c r="K351" s="118">
        <v>13</v>
      </c>
      <c r="L351" s="118">
        <v>26.5688</v>
      </c>
      <c r="M351" s="118"/>
      <c r="N351" s="118">
        <v>0</v>
      </c>
      <c r="O351" s="118">
        <v>0</v>
      </c>
      <c r="P351" s="120">
        <v>1343.7814000000001</v>
      </c>
      <c r="R351" s="118"/>
      <c r="S351" s="119"/>
    </row>
    <row r="352" spans="1:19" x14ac:dyDescent="0.25">
      <c r="A352" s="118" t="s">
        <v>314</v>
      </c>
      <c r="B352" s="120">
        <v>4044.9144000000001</v>
      </c>
      <c r="C352" s="118">
        <v>127.4924</v>
      </c>
      <c r="D352" s="120">
        <v>4172.4067999999997</v>
      </c>
      <c r="E352" s="120">
        <v>2605.56</v>
      </c>
      <c r="F352" s="120">
        <v>1228.7737999999999</v>
      </c>
      <c r="G352" s="118">
        <v>344.19650000000001</v>
      </c>
      <c r="H352" s="118">
        <v>609</v>
      </c>
      <c r="I352" s="118">
        <v>535.31979999999999</v>
      </c>
      <c r="J352" s="118">
        <v>55.260199999999998</v>
      </c>
      <c r="K352" s="118">
        <v>547</v>
      </c>
      <c r="L352" s="118">
        <v>86.368799999999993</v>
      </c>
      <c r="M352" s="118">
        <v>276.37869999999998</v>
      </c>
      <c r="N352" s="118">
        <v>24.915400000000002</v>
      </c>
      <c r="O352" s="118">
        <v>0</v>
      </c>
      <c r="P352" s="120">
        <v>4873.1575999999995</v>
      </c>
      <c r="R352" s="118"/>
      <c r="S352" s="119"/>
    </row>
    <row r="353" spans="1:19" x14ac:dyDescent="0.25">
      <c r="A353" s="118" t="s">
        <v>315</v>
      </c>
      <c r="B353" s="118">
        <v>191.82919999999999</v>
      </c>
      <c r="C353" s="118"/>
      <c r="D353" s="118">
        <v>191.82919999999999</v>
      </c>
      <c r="E353" s="118">
        <v>115</v>
      </c>
      <c r="F353" s="118">
        <v>56.493699999999997</v>
      </c>
      <c r="G353" s="118">
        <v>14.6266</v>
      </c>
      <c r="H353" s="118">
        <v>22</v>
      </c>
      <c r="I353" s="118">
        <v>24.611699999999999</v>
      </c>
      <c r="J353" s="118"/>
      <c r="K353" s="118"/>
      <c r="L353" s="118">
        <v>3.9708999999999999</v>
      </c>
      <c r="M353" s="118"/>
      <c r="N353" s="118">
        <v>0</v>
      </c>
      <c r="O353" s="118">
        <v>0</v>
      </c>
      <c r="P353" s="118">
        <v>206.45580000000001</v>
      </c>
      <c r="R353" s="118"/>
      <c r="S353" s="119"/>
    </row>
    <row r="354" spans="1:19" x14ac:dyDescent="0.25">
      <c r="A354" s="118" t="s">
        <v>316</v>
      </c>
      <c r="B354" s="118">
        <v>211.65440000000001</v>
      </c>
      <c r="C354" s="118"/>
      <c r="D354" s="118">
        <v>211.65440000000001</v>
      </c>
      <c r="E354" s="118">
        <v>76.38</v>
      </c>
      <c r="F354" s="118">
        <v>62.3322</v>
      </c>
      <c r="G354" s="118">
        <v>3.5118999999999998</v>
      </c>
      <c r="H354" s="118">
        <v>47</v>
      </c>
      <c r="I354" s="118">
        <v>27.1553</v>
      </c>
      <c r="J354" s="118">
        <v>14.883599999999999</v>
      </c>
      <c r="K354" s="118"/>
      <c r="L354" s="118">
        <v>4.3811999999999998</v>
      </c>
      <c r="M354" s="118"/>
      <c r="N354" s="118">
        <v>0</v>
      </c>
      <c r="O354" s="118">
        <v>0</v>
      </c>
      <c r="P354" s="118">
        <v>230.04990000000001</v>
      </c>
      <c r="R354" s="118"/>
      <c r="S354" s="119"/>
    </row>
    <row r="355" spans="1:19" x14ac:dyDescent="0.25">
      <c r="A355" s="118" t="s">
        <v>317</v>
      </c>
      <c r="B355" s="118">
        <v>202.5318</v>
      </c>
      <c r="C355" s="118"/>
      <c r="D355" s="118">
        <v>202.5318</v>
      </c>
      <c r="E355" s="118">
        <v>88.5</v>
      </c>
      <c r="F355" s="118">
        <v>59.645600000000002</v>
      </c>
      <c r="G355" s="118">
        <v>7.2135999999999996</v>
      </c>
      <c r="H355" s="118">
        <v>25</v>
      </c>
      <c r="I355" s="118">
        <v>25.9848</v>
      </c>
      <c r="J355" s="118"/>
      <c r="K355" s="118"/>
      <c r="L355" s="118">
        <v>4.1924000000000001</v>
      </c>
      <c r="M355" s="118"/>
      <c r="N355" s="118">
        <v>0</v>
      </c>
      <c r="O355" s="118">
        <v>0</v>
      </c>
      <c r="P355" s="118">
        <v>209.74539999999999</v>
      </c>
      <c r="R355" s="118"/>
      <c r="S355" s="119"/>
    </row>
    <row r="356" spans="1:19" x14ac:dyDescent="0.25">
      <c r="A356" s="118" t="s">
        <v>318</v>
      </c>
      <c r="B356" s="118">
        <v>125.16289999999999</v>
      </c>
      <c r="C356" s="118"/>
      <c r="D356" s="118">
        <v>125.16289999999999</v>
      </c>
      <c r="E356" s="118">
        <v>33</v>
      </c>
      <c r="F356" s="118">
        <v>36.860500000000002</v>
      </c>
      <c r="G356" s="118"/>
      <c r="H356" s="118">
        <v>7</v>
      </c>
      <c r="I356" s="118">
        <v>16.058399999999999</v>
      </c>
      <c r="J356" s="118"/>
      <c r="K356" s="118"/>
      <c r="L356" s="118">
        <v>2.5909</v>
      </c>
      <c r="M356" s="118"/>
      <c r="N356" s="118">
        <v>0</v>
      </c>
      <c r="O356" s="118">
        <v>0</v>
      </c>
      <c r="P356" s="118">
        <v>125.16289999999999</v>
      </c>
      <c r="R356" s="118"/>
      <c r="S356" s="119"/>
    </row>
    <row r="357" spans="1:19" x14ac:dyDescent="0.25">
      <c r="A357" s="118" t="s">
        <v>319</v>
      </c>
      <c r="B357" s="118">
        <v>193.34280000000001</v>
      </c>
      <c r="C357" s="118"/>
      <c r="D357" s="118">
        <v>193.34280000000001</v>
      </c>
      <c r="E357" s="118">
        <v>78</v>
      </c>
      <c r="F357" s="118">
        <v>56.939500000000002</v>
      </c>
      <c r="G357" s="118">
        <v>5.2651000000000003</v>
      </c>
      <c r="H357" s="118">
        <v>44</v>
      </c>
      <c r="I357" s="118">
        <v>24.805900000000001</v>
      </c>
      <c r="J357" s="118">
        <v>14.3956</v>
      </c>
      <c r="K357" s="118"/>
      <c r="L357" s="118">
        <v>4.0022000000000002</v>
      </c>
      <c r="M357" s="118"/>
      <c r="N357" s="118">
        <v>0</v>
      </c>
      <c r="O357" s="118">
        <v>0</v>
      </c>
      <c r="P357" s="118">
        <v>213.0035</v>
      </c>
      <c r="R357" s="118"/>
      <c r="S357" s="119"/>
    </row>
    <row r="358" spans="1:19" x14ac:dyDescent="0.25">
      <c r="A358" s="118" t="s">
        <v>320</v>
      </c>
      <c r="B358" s="120">
        <v>1254.5436</v>
      </c>
      <c r="C358" s="118">
        <v>7.4598000000000004</v>
      </c>
      <c r="D358" s="120">
        <v>1262.0034000000001</v>
      </c>
      <c r="E358" s="118">
        <v>495.84</v>
      </c>
      <c r="F358" s="118">
        <v>371.66</v>
      </c>
      <c r="G358" s="118">
        <v>31.045000000000002</v>
      </c>
      <c r="H358" s="118">
        <v>232</v>
      </c>
      <c r="I358" s="118">
        <v>161.91499999999999</v>
      </c>
      <c r="J358" s="118">
        <v>52.563699999999997</v>
      </c>
      <c r="K358" s="118">
        <v>9</v>
      </c>
      <c r="L358" s="118">
        <v>26.1235</v>
      </c>
      <c r="M358" s="118"/>
      <c r="N358" s="118">
        <v>0</v>
      </c>
      <c r="O358" s="118">
        <v>0</v>
      </c>
      <c r="P358" s="120">
        <v>1345.6121000000001</v>
      </c>
      <c r="R358" s="118"/>
      <c r="S358" s="119"/>
    </row>
    <row r="359" spans="1:19" x14ac:dyDescent="0.25">
      <c r="A359" s="118" t="s">
        <v>321</v>
      </c>
      <c r="B359" s="118">
        <v>155.88470000000001</v>
      </c>
      <c r="C359" s="118"/>
      <c r="D359" s="118">
        <v>155.88470000000001</v>
      </c>
      <c r="E359" s="118">
        <v>56</v>
      </c>
      <c r="F359" s="118">
        <v>45.908000000000001</v>
      </c>
      <c r="G359" s="118">
        <v>2.5230000000000001</v>
      </c>
      <c r="H359" s="118">
        <v>17</v>
      </c>
      <c r="I359" s="118">
        <v>20</v>
      </c>
      <c r="J359" s="118"/>
      <c r="K359" s="118"/>
      <c r="L359" s="118">
        <v>3.2267999999999999</v>
      </c>
      <c r="M359" s="118"/>
      <c r="N359" s="118">
        <v>0</v>
      </c>
      <c r="O359" s="118">
        <v>0</v>
      </c>
      <c r="P359" s="118">
        <v>158.40770000000001</v>
      </c>
      <c r="Q359" s="120"/>
      <c r="R359" s="118"/>
      <c r="S359" s="119"/>
    </row>
    <row r="360" spans="1:19" x14ac:dyDescent="0.25">
      <c r="A360" s="118" t="s">
        <v>322</v>
      </c>
      <c r="B360" s="118">
        <v>147.16239999999999</v>
      </c>
      <c r="C360" s="118"/>
      <c r="D360" s="118">
        <v>147.16239999999999</v>
      </c>
      <c r="E360" s="118">
        <v>91.5</v>
      </c>
      <c r="F360" s="118">
        <v>43.339300000000001</v>
      </c>
      <c r="G360" s="118">
        <v>12.0402</v>
      </c>
      <c r="H360" s="118">
        <v>36</v>
      </c>
      <c r="I360" s="118">
        <v>18.8809</v>
      </c>
      <c r="J360" s="118">
        <v>12.8393</v>
      </c>
      <c r="K360" s="118"/>
      <c r="L360" s="118">
        <v>3.0463</v>
      </c>
      <c r="M360" s="118"/>
      <c r="N360" s="118">
        <v>0</v>
      </c>
      <c r="O360" s="118">
        <v>0</v>
      </c>
      <c r="P360" s="118">
        <v>172.0419</v>
      </c>
      <c r="Q360" s="120"/>
      <c r="R360" s="118"/>
      <c r="S360" s="119"/>
    </row>
    <row r="361" spans="1:19" x14ac:dyDescent="0.25">
      <c r="A361" s="118" t="s">
        <v>323</v>
      </c>
      <c r="B361" s="118">
        <v>601.63919999999996</v>
      </c>
      <c r="C361" s="118">
        <v>10.781700000000001</v>
      </c>
      <c r="D361" s="118">
        <v>612.42089999999996</v>
      </c>
      <c r="E361" s="118">
        <v>358.86</v>
      </c>
      <c r="F361" s="118">
        <v>180.358</v>
      </c>
      <c r="G361" s="118">
        <v>44.625500000000002</v>
      </c>
      <c r="H361" s="118">
        <v>69</v>
      </c>
      <c r="I361" s="118">
        <v>78.573599999999999</v>
      </c>
      <c r="J361" s="118"/>
      <c r="K361" s="118"/>
      <c r="L361" s="118">
        <v>12.677099999999999</v>
      </c>
      <c r="M361" s="118"/>
      <c r="N361" s="118">
        <v>0</v>
      </c>
      <c r="O361" s="118">
        <v>0</v>
      </c>
      <c r="P361" s="118">
        <v>657.04639999999995</v>
      </c>
      <c r="Q361" s="120"/>
      <c r="R361" s="118"/>
      <c r="S361" s="119"/>
    </row>
    <row r="362" spans="1:19" x14ac:dyDescent="0.25">
      <c r="A362" s="118" t="s">
        <v>324</v>
      </c>
      <c r="B362" s="118">
        <v>179.4949</v>
      </c>
      <c r="C362" s="118">
        <v>6.7069000000000001</v>
      </c>
      <c r="D362" s="118">
        <v>186.20179999999999</v>
      </c>
      <c r="E362" s="118">
        <v>124.86</v>
      </c>
      <c r="F362" s="118">
        <v>54.836399999999998</v>
      </c>
      <c r="G362" s="118">
        <v>17.5059</v>
      </c>
      <c r="H362" s="118">
        <v>33</v>
      </c>
      <c r="I362" s="118">
        <v>23.889700000000001</v>
      </c>
      <c r="J362" s="118">
        <v>6.8327</v>
      </c>
      <c r="K362" s="118"/>
      <c r="L362" s="118">
        <v>3.8544</v>
      </c>
      <c r="M362" s="118"/>
      <c r="N362" s="118">
        <v>0</v>
      </c>
      <c r="O362" s="118">
        <v>0</v>
      </c>
      <c r="P362" s="118">
        <v>210.54040000000001</v>
      </c>
      <c r="Q362" s="120"/>
      <c r="R362" s="118"/>
      <c r="S362" s="119"/>
    </row>
    <row r="363" spans="1:19" x14ac:dyDescent="0.25">
      <c r="A363" s="118" t="s">
        <v>325</v>
      </c>
      <c r="B363" s="118">
        <v>502.3485</v>
      </c>
      <c r="C363" s="118">
        <v>11.8696</v>
      </c>
      <c r="D363" s="118">
        <v>514.21810000000005</v>
      </c>
      <c r="E363" s="118">
        <v>316.97000000000003</v>
      </c>
      <c r="F363" s="118">
        <v>151.43719999999999</v>
      </c>
      <c r="G363" s="118">
        <v>41.383200000000002</v>
      </c>
      <c r="H363" s="118">
        <v>99</v>
      </c>
      <c r="I363" s="118">
        <v>65.974199999999996</v>
      </c>
      <c r="J363" s="118">
        <v>24.769400000000001</v>
      </c>
      <c r="K363" s="118">
        <v>1</v>
      </c>
      <c r="L363" s="118">
        <v>10.644299999999999</v>
      </c>
      <c r="M363" s="118"/>
      <c r="N363" s="118">
        <v>0</v>
      </c>
      <c r="O363" s="118">
        <v>0</v>
      </c>
      <c r="P363" s="118">
        <v>580.37070000000006</v>
      </c>
      <c r="Q363" s="120"/>
      <c r="R363" s="118"/>
      <c r="S363" s="119"/>
    </row>
    <row r="364" spans="1:19" x14ac:dyDescent="0.25">
      <c r="A364" s="118" t="s">
        <v>326</v>
      </c>
      <c r="B364" s="118">
        <v>121.91670000000001</v>
      </c>
      <c r="C364" s="118"/>
      <c r="D364" s="118">
        <v>121.91670000000001</v>
      </c>
      <c r="E364" s="118">
        <v>65</v>
      </c>
      <c r="F364" s="118">
        <v>35.904499999999999</v>
      </c>
      <c r="G364" s="118">
        <v>7.2739000000000003</v>
      </c>
      <c r="H364" s="118">
        <v>18</v>
      </c>
      <c r="I364" s="118">
        <v>15.6419</v>
      </c>
      <c r="J364" s="118">
        <v>1.7685999999999999</v>
      </c>
      <c r="K364" s="118"/>
      <c r="L364" s="118">
        <v>2.5236999999999998</v>
      </c>
      <c r="M364" s="118"/>
      <c r="N364" s="118">
        <v>0</v>
      </c>
      <c r="O364" s="118">
        <v>0</v>
      </c>
      <c r="P364" s="118">
        <v>130.95920000000001</v>
      </c>
      <c r="R364" s="118"/>
      <c r="S364" s="119"/>
    </row>
    <row r="365" spans="1:19" x14ac:dyDescent="0.25">
      <c r="A365" s="118" t="s">
        <v>327</v>
      </c>
      <c r="B365" s="118">
        <v>561.48609999999996</v>
      </c>
      <c r="C365" s="118">
        <v>36.892899999999997</v>
      </c>
      <c r="D365" s="118">
        <v>598.37900000000002</v>
      </c>
      <c r="E365" s="118">
        <v>272.83999999999997</v>
      </c>
      <c r="F365" s="118">
        <v>176.2226</v>
      </c>
      <c r="G365" s="118">
        <v>24.154299999999999</v>
      </c>
      <c r="H365" s="118">
        <v>61</v>
      </c>
      <c r="I365" s="118">
        <v>76.772000000000006</v>
      </c>
      <c r="J365" s="118"/>
      <c r="K365" s="118"/>
      <c r="L365" s="118">
        <v>12.3864</v>
      </c>
      <c r="M365" s="118"/>
      <c r="N365" s="118">
        <v>0</v>
      </c>
      <c r="O365" s="118">
        <v>0</v>
      </c>
      <c r="P365" s="118">
        <v>622.53330000000005</v>
      </c>
      <c r="R365" s="118"/>
      <c r="S365" s="119"/>
    </row>
    <row r="366" spans="1:19" x14ac:dyDescent="0.25">
      <c r="A366" s="118" t="s">
        <v>328</v>
      </c>
      <c r="B366" s="118">
        <v>733.97450000000003</v>
      </c>
      <c r="C366" s="118"/>
      <c r="D366" s="118">
        <v>733.97450000000003</v>
      </c>
      <c r="E366" s="118">
        <v>160.46</v>
      </c>
      <c r="F366" s="118">
        <v>216.15549999999999</v>
      </c>
      <c r="G366" s="118"/>
      <c r="H366" s="118">
        <v>82</v>
      </c>
      <c r="I366" s="118">
        <v>94.168899999999994</v>
      </c>
      <c r="J366" s="118"/>
      <c r="K366" s="118">
        <v>1</v>
      </c>
      <c r="L366" s="118">
        <v>15.193300000000001</v>
      </c>
      <c r="M366" s="118"/>
      <c r="N366" s="118">
        <v>0</v>
      </c>
      <c r="O366" s="118">
        <v>0</v>
      </c>
      <c r="P366" s="118">
        <v>733.97450000000003</v>
      </c>
      <c r="R366" s="118"/>
      <c r="S366" s="119"/>
    </row>
    <row r="367" spans="1:19" x14ac:dyDescent="0.25">
      <c r="A367" s="118" t="s">
        <v>544</v>
      </c>
      <c r="B367" s="118">
        <v>50.2684</v>
      </c>
      <c r="C367" s="118"/>
      <c r="D367" s="118">
        <v>32.163699999999999</v>
      </c>
      <c r="E367" s="118">
        <v>32</v>
      </c>
      <c r="F367" s="118">
        <v>14.804</v>
      </c>
      <c r="G367" s="118">
        <v>4.2990000000000004</v>
      </c>
      <c r="H367" s="118">
        <v>6</v>
      </c>
      <c r="I367" s="118">
        <v>4.1265999999999998</v>
      </c>
      <c r="J367" s="118">
        <v>1.405</v>
      </c>
      <c r="K367" s="118"/>
      <c r="L367" s="118">
        <v>0.66579999999999995</v>
      </c>
      <c r="M367" s="118"/>
      <c r="N367" s="118">
        <v>0</v>
      </c>
      <c r="O367" s="118">
        <v>0</v>
      </c>
      <c r="P367" s="118">
        <v>55.9724</v>
      </c>
      <c r="R367" s="118"/>
      <c r="S367" s="119"/>
    </row>
    <row r="368" spans="1:19" x14ac:dyDescent="0.25">
      <c r="A368" s="118" t="s">
        <v>329</v>
      </c>
      <c r="B368" s="118">
        <v>329.68959999999998</v>
      </c>
      <c r="C368" s="118">
        <v>4.4119999999999999</v>
      </c>
      <c r="D368" s="118">
        <v>334.10160000000002</v>
      </c>
      <c r="E368" s="118">
        <v>180</v>
      </c>
      <c r="F368" s="118">
        <v>98.392899999999997</v>
      </c>
      <c r="G368" s="118">
        <v>20.401800000000001</v>
      </c>
      <c r="H368" s="118">
        <v>66</v>
      </c>
      <c r="I368" s="118">
        <v>42.865200000000002</v>
      </c>
      <c r="J368" s="118">
        <v>17.351099999999999</v>
      </c>
      <c r="K368" s="118"/>
      <c r="L368" s="118">
        <v>6.9158999999999997</v>
      </c>
      <c r="M368" s="118"/>
      <c r="N368" s="118">
        <v>0</v>
      </c>
      <c r="O368" s="118">
        <v>0</v>
      </c>
      <c r="P368" s="118">
        <v>371.85449999999997</v>
      </c>
      <c r="R368" s="118"/>
      <c r="S368" s="119"/>
    </row>
    <row r="369" spans="1:19" x14ac:dyDescent="0.25">
      <c r="A369" s="118" t="s">
        <v>330</v>
      </c>
      <c r="B369" s="118">
        <v>581.48130000000003</v>
      </c>
      <c r="C369" s="118">
        <v>32.883499999999998</v>
      </c>
      <c r="D369" s="118">
        <v>614.36479999999995</v>
      </c>
      <c r="E369" s="118">
        <v>376</v>
      </c>
      <c r="F369" s="118">
        <v>180.93039999999999</v>
      </c>
      <c r="G369" s="118">
        <v>48.767400000000002</v>
      </c>
      <c r="H369" s="118">
        <v>81</v>
      </c>
      <c r="I369" s="118">
        <v>78.822999999999993</v>
      </c>
      <c r="J369" s="118">
        <v>1.6327</v>
      </c>
      <c r="K369" s="118"/>
      <c r="L369" s="118">
        <v>12.7174</v>
      </c>
      <c r="M369" s="118"/>
      <c r="N369" s="118">
        <v>14.9975</v>
      </c>
      <c r="O369" s="118">
        <v>0</v>
      </c>
      <c r="P369" s="118">
        <v>679.76239999999996</v>
      </c>
      <c r="Q369" s="120"/>
      <c r="R369" s="118"/>
      <c r="S369" s="119"/>
    </row>
    <row r="370" spans="1:19" x14ac:dyDescent="0.25">
      <c r="A370" s="118" t="s">
        <v>331</v>
      </c>
      <c r="B370" s="118">
        <v>252.9068</v>
      </c>
      <c r="C370" s="118">
        <v>12.3774</v>
      </c>
      <c r="D370" s="118">
        <v>265.2842</v>
      </c>
      <c r="E370" s="118">
        <v>194</v>
      </c>
      <c r="F370" s="118">
        <v>78.126199999999997</v>
      </c>
      <c r="G370" s="118">
        <v>28.968499999999999</v>
      </c>
      <c r="H370" s="118">
        <v>63</v>
      </c>
      <c r="I370" s="118">
        <v>34.036000000000001</v>
      </c>
      <c r="J370" s="118">
        <v>21.722999999999999</v>
      </c>
      <c r="K370" s="118"/>
      <c r="L370" s="118">
        <v>5.4913999999999996</v>
      </c>
      <c r="M370" s="118"/>
      <c r="N370" s="118">
        <v>0</v>
      </c>
      <c r="O370" s="118">
        <v>0</v>
      </c>
      <c r="P370" s="118">
        <v>315.97570000000002</v>
      </c>
      <c r="Q370" s="120"/>
      <c r="R370" s="118"/>
      <c r="S370" s="119"/>
    </row>
    <row r="371" spans="1:19" x14ac:dyDescent="0.25">
      <c r="A371" s="118" t="s">
        <v>332</v>
      </c>
      <c r="B371" s="118">
        <v>110.905</v>
      </c>
      <c r="C371" s="118">
        <v>0.71260000000000001</v>
      </c>
      <c r="D371" s="118">
        <v>111.6176</v>
      </c>
      <c r="E371" s="118">
        <v>95.86</v>
      </c>
      <c r="F371" s="118">
        <v>32.871400000000001</v>
      </c>
      <c r="G371" s="118">
        <v>15.747199999999999</v>
      </c>
      <c r="H371" s="118">
        <v>24</v>
      </c>
      <c r="I371" s="118">
        <v>14.320499999999999</v>
      </c>
      <c r="J371" s="118">
        <v>7.2595999999999998</v>
      </c>
      <c r="K371" s="118"/>
      <c r="L371" s="118">
        <v>2.3105000000000002</v>
      </c>
      <c r="M371" s="118"/>
      <c r="N371" s="118">
        <v>0</v>
      </c>
      <c r="O371" s="118">
        <v>0</v>
      </c>
      <c r="P371" s="118">
        <v>134.62440000000001</v>
      </c>
      <c r="Q371" s="120"/>
      <c r="R371" s="118"/>
      <c r="S371" s="119"/>
    </row>
    <row r="372" spans="1:19" x14ac:dyDescent="0.25">
      <c r="A372" s="118" t="s">
        <v>333</v>
      </c>
      <c r="B372" s="118">
        <v>197.7834</v>
      </c>
      <c r="C372" s="118"/>
      <c r="D372" s="118">
        <v>197.7834</v>
      </c>
      <c r="E372" s="118">
        <v>191.05</v>
      </c>
      <c r="F372" s="118">
        <v>58.247199999999999</v>
      </c>
      <c r="G372" s="118">
        <v>33.200699999999998</v>
      </c>
      <c r="H372" s="118">
        <v>36</v>
      </c>
      <c r="I372" s="118">
        <v>25.375599999999999</v>
      </c>
      <c r="J372" s="118">
        <v>7.9683000000000002</v>
      </c>
      <c r="K372" s="118"/>
      <c r="L372" s="118">
        <v>4.0941000000000001</v>
      </c>
      <c r="M372" s="118"/>
      <c r="N372" s="118">
        <v>0</v>
      </c>
      <c r="O372" s="118">
        <v>0</v>
      </c>
      <c r="P372" s="118">
        <v>238.95240000000001</v>
      </c>
      <c r="Q372" s="120"/>
      <c r="R372" s="118"/>
      <c r="S372" s="119"/>
    </row>
    <row r="373" spans="1:19" x14ac:dyDescent="0.25">
      <c r="A373" s="118" t="s">
        <v>334</v>
      </c>
      <c r="B373" s="118">
        <v>514.69420000000002</v>
      </c>
      <c r="C373" s="118">
        <v>9.8849999999999998</v>
      </c>
      <c r="D373" s="118">
        <v>524.57920000000001</v>
      </c>
      <c r="E373" s="118">
        <v>468.62</v>
      </c>
      <c r="F373" s="118">
        <v>154.48859999999999</v>
      </c>
      <c r="G373" s="118">
        <v>78.532899999999998</v>
      </c>
      <c r="H373" s="118">
        <v>64</v>
      </c>
      <c r="I373" s="118">
        <v>67.3035</v>
      </c>
      <c r="J373" s="118"/>
      <c r="K373" s="118"/>
      <c r="L373" s="118">
        <v>10.8588</v>
      </c>
      <c r="M373" s="118"/>
      <c r="N373" s="118">
        <v>16.3658</v>
      </c>
      <c r="O373" s="118">
        <v>0</v>
      </c>
      <c r="P373" s="118">
        <v>619.47789999999998</v>
      </c>
      <c r="Q373" s="120"/>
      <c r="R373" s="118"/>
      <c r="S373" s="119"/>
    </row>
    <row r="374" spans="1:19" x14ac:dyDescent="0.25">
      <c r="A374" s="118" t="s">
        <v>545</v>
      </c>
      <c r="B374" s="118">
        <v>131.57140000000001</v>
      </c>
      <c r="C374" s="118"/>
      <c r="D374" s="118">
        <v>101.0013</v>
      </c>
      <c r="E374" s="118">
        <v>65</v>
      </c>
      <c r="F374" s="118">
        <v>38.747799999999998</v>
      </c>
      <c r="G374" s="118">
        <v>6.5631000000000004</v>
      </c>
      <c r="H374" s="118">
        <v>5</v>
      </c>
      <c r="I374" s="118">
        <v>12.958500000000001</v>
      </c>
      <c r="J374" s="118"/>
      <c r="K374" s="118"/>
      <c r="L374" s="118">
        <v>2.0907</v>
      </c>
      <c r="M374" s="118"/>
      <c r="N374" s="118">
        <v>0</v>
      </c>
      <c r="O374" s="118">
        <v>0</v>
      </c>
      <c r="P374" s="118">
        <v>138.1345</v>
      </c>
      <c r="Q374" s="120"/>
      <c r="R374" s="118"/>
      <c r="S374" s="119"/>
    </row>
    <row r="375" spans="1:19" x14ac:dyDescent="0.25">
      <c r="A375" s="118" t="s">
        <v>335</v>
      </c>
      <c r="B375" s="118">
        <v>139.3289</v>
      </c>
      <c r="C375" s="118"/>
      <c r="D375" s="118">
        <v>139.3289</v>
      </c>
      <c r="E375" s="118">
        <v>80</v>
      </c>
      <c r="F375" s="118">
        <v>41.032400000000003</v>
      </c>
      <c r="G375" s="118">
        <v>9.7418999999999993</v>
      </c>
      <c r="H375" s="118">
        <v>17</v>
      </c>
      <c r="I375" s="118">
        <v>17.875900000000001</v>
      </c>
      <c r="J375" s="118"/>
      <c r="K375" s="118"/>
      <c r="L375" s="118">
        <v>2.8841000000000001</v>
      </c>
      <c r="M375" s="118"/>
      <c r="N375" s="118">
        <v>0</v>
      </c>
      <c r="O375" s="118">
        <v>0</v>
      </c>
      <c r="P375" s="118">
        <v>149.07079999999999</v>
      </c>
      <c r="Q375" s="120"/>
      <c r="R375" s="118"/>
      <c r="S375" s="119"/>
    </row>
    <row r="376" spans="1:19" x14ac:dyDescent="0.25">
      <c r="A376" s="118" t="s">
        <v>336</v>
      </c>
      <c r="B376" s="118">
        <v>536.38409999999999</v>
      </c>
      <c r="C376" s="118">
        <v>18.459</v>
      </c>
      <c r="D376" s="118">
        <v>554.84310000000005</v>
      </c>
      <c r="E376" s="118">
        <v>374.28</v>
      </c>
      <c r="F376" s="118">
        <v>163.40129999999999</v>
      </c>
      <c r="G376" s="118">
        <v>52.719700000000003</v>
      </c>
      <c r="H376" s="118">
        <v>69</v>
      </c>
      <c r="I376" s="118">
        <v>71.186400000000006</v>
      </c>
      <c r="J376" s="118"/>
      <c r="K376" s="118"/>
      <c r="L376" s="118">
        <v>11.485300000000001</v>
      </c>
      <c r="M376" s="118"/>
      <c r="N376" s="118">
        <v>14.529</v>
      </c>
      <c r="O376" s="118">
        <v>0</v>
      </c>
      <c r="P376" s="118">
        <v>622.09180000000003</v>
      </c>
      <c r="Q376" s="120"/>
      <c r="R376" s="118"/>
      <c r="S376" s="119"/>
    </row>
    <row r="377" spans="1:19" x14ac:dyDescent="0.25">
      <c r="A377" s="118" t="s">
        <v>337</v>
      </c>
      <c r="B377" s="118">
        <v>142.22069999999999</v>
      </c>
      <c r="C377" s="118"/>
      <c r="D377" s="118">
        <v>142.22069999999999</v>
      </c>
      <c r="E377" s="118">
        <v>107</v>
      </c>
      <c r="F377" s="118">
        <v>41.884</v>
      </c>
      <c r="G377" s="118">
        <v>16.279</v>
      </c>
      <c r="H377" s="118">
        <v>14</v>
      </c>
      <c r="I377" s="118">
        <v>18.2469</v>
      </c>
      <c r="J377" s="118"/>
      <c r="K377" s="118"/>
      <c r="L377" s="118">
        <v>2.944</v>
      </c>
      <c r="M377" s="118"/>
      <c r="N377" s="118">
        <v>0</v>
      </c>
      <c r="O377" s="118">
        <v>0</v>
      </c>
      <c r="P377" s="118">
        <v>158.49969999999999</v>
      </c>
      <c r="Q377" s="120"/>
      <c r="R377" s="118"/>
      <c r="S377" s="119"/>
    </row>
    <row r="378" spans="1:19" x14ac:dyDescent="0.25">
      <c r="A378" s="118" t="s">
        <v>338</v>
      </c>
      <c r="B378" s="118">
        <v>858.59929999999997</v>
      </c>
      <c r="C378" s="118">
        <v>7.7224000000000004</v>
      </c>
      <c r="D378" s="118">
        <v>866.32169999999996</v>
      </c>
      <c r="E378" s="118">
        <v>668.04</v>
      </c>
      <c r="F378" s="118">
        <v>255.1317</v>
      </c>
      <c r="G378" s="118">
        <v>103.22709999999999</v>
      </c>
      <c r="H378" s="118">
        <v>100</v>
      </c>
      <c r="I378" s="118">
        <v>111.1491</v>
      </c>
      <c r="J378" s="118"/>
      <c r="K378" s="118">
        <v>6</v>
      </c>
      <c r="L378" s="118">
        <v>17.9329</v>
      </c>
      <c r="M378" s="118"/>
      <c r="N378" s="118">
        <v>13.3726</v>
      </c>
      <c r="O378" s="118">
        <v>0</v>
      </c>
      <c r="P378" s="118">
        <v>982.92139999999995</v>
      </c>
      <c r="Q378" s="120"/>
      <c r="R378" s="118"/>
      <c r="S378" s="119"/>
    </row>
    <row r="379" spans="1:19" x14ac:dyDescent="0.25">
      <c r="A379" s="118" t="s">
        <v>339</v>
      </c>
      <c r="B379" s="120">
        <v>1804.2753</v>
      </c>
      <c r="C379" s="118">
        <v>5.7643000000000004</v>
      </c>
      <c r="D379" s="120">
        <v>1810.0396000000001</v>
      </c>
      <c r="E379" s="118">
        <v>857.31</v>
      </c>
      <c r="F379" s="118">
        <v>533.05669999999998</v>
      </c>
      <c r="G379" s="118">
        <v>81.063299999999998</v>
      </c>
      <c r="H379" s="118">
        <v>298</v>
      </c>
      <c r="I379" s="118">
        <v>232.22810000000001</v>
      </c>
      <c r="J379" s="118">
        <v>49.328899999999997</v>
      </c>
      <c r="K379" s="118">
        <v>85</v>
      </c>
      <c r="L379" s="118">
        <v>37.467799999999997</v>
      </c>
      <c r="M379" s="118">
        <v>28.519300000000001</v>
      </c>
      <c r="N379" s="118">
        <v>5.7392000000000003</v>
      </c>
      <c r="O379" s="118">
        <v>0</v>
      </c>
      <c r="P379" s="120">
        <v>1974.6903</v>
      </c>
      <c r="Q379" s="120"/>
      <c r="R379" s="118"/>
      <c r="S379" s="119"/>
    </row>
    <row r="380" spans="1:19" x14ac:dyDescent="0.25">
      <c r="A380" s="118" t="s">
        <v>546</v>
      </c>
      <c r="B380" s="118">
        <v>85.999300000000005</v>
      </c>
      <c r="C380" s="118"/>
      <c r="D380" s="118">
        <v>59.081699999999998</v>
      </c>
      <c r="E380" s="118">
        <v>24</v>
      </c>
      <c r="F380" s="118">
        <v>25.326799999999999</v>
      </c>
      <c r="G380" s="118"/>
      <c r="H380" s="118">
        <v>15</v>
      </c>
      <c r="I380" s="118">
        <v>7.5801999999999996</v>
      </c>
      <c r="J380" s="118">
        <v>5.5648999999999997</v>
      </c>
      <c r="K380" s="118"/>
      <c r="L380" s="118">
        <v>1.2230000000000001</v>
      </c>
      <c r="M380" s="118"/>
      <c r="N380" s="118">
        <v>0</v>
      </c>
      <c r="O380" s="118">
        <v>0</v>
      </c>
      <c r="P380" s="118">
        <v>91.5642</v>
      </c>
      <c r="Q380" s="120"/>
      <c r="R380" s="118"/>
      <c r="S380" s="119"/>
    </row>
    <row r="381" spans="1:19" x14ac:dyDescent="0.25">
      <c r="A381" s="118" t="s">
        <v>340</v>
      </c>
      <c r="B381" s="118">
        <v>277.00360000000001</v>
      </c>
      <c r="C381" s="118"/>
      <c r="D381" s="118">
        <v>277.00360000000001</v>
      </c>
      <c r="E381" s="118">
        <v>145</v>
      </c>
      <c r="F381" s="118">
        <v>81.577600000000004</v>
      </c>
      <c r="G381" s="118">
        <v>15.855600000000001</v>
      </c>
      <c r="H381" s="118">
        <v>32</v>
      </c>
      <c r="I381" s="118">
        <v>35.5396</v>
      </c>
      <c r="J381" s="118"/>
      <c r="K381" s="118">
        <v>29</v>
      </c>
      <c r="L381" s="118">
        <v>5.734</v>
      </c>
      <c r="M381" s="118">
        <v>13.9596</v>
      </c>
      <c r="N381" s="118">
        <v>0</v>
      </c>
      <c r="O381" s="118">
        <v>0</v>
      </c>
      <c r="P381" s="118">
        <v>306.81880000000001</v>
      </c>
      <c r="Q381" s="120"/>
      <c r="R381" s="118"/>
      <c r="S381" s="119"/>
    </row>
    <row r="382" spans="1:19" x14ac:dyDescent="0.25">
      <c r="A382" s="118" t="s">
        <v>341</v>
      </c>
      <c r="B382" s="118">
        <v>256.86689999999999</v>
      </c>
      <c r="C382" s="118">
        <v>0.32419999999999999</v>
      </c>
      <c r="D382" s="118">
        <v>257.19110000000001</v>
      </c>
      <c r="E382" s="118">
        <v>161</v>
      </c>
      <c r="F382" s="118">
        <v>75.742800000000003</v>
      </c>
      <c r="G382" s="118">
        <v>21.314299999999999</v>
      </c>
      <c r="H382" s="118">
        <v>28</v>
      </c>
      <c r="I382" s="118">
        <v>32.997599999999998</v>
      </c>
      <c r="J382" s="118"/>
      <c r="K382" s="118">
        <v>94</v>
      </c>
      <c r="L382" s="118">
        <v>5.3239000000000001</v>
      </c>
      <c r="M382" s="118">
        <v>53.2057</v>
      </c>
      <c r="N382" s="118">
        <v>0</v>
      </c>
      <c r="O382" s="118">
        <v>0</v>
      </c>
      <c r="P382" s="118">
        <v>331.71109999999999</v>
      </c>
      <c r="Q382" s="120"/>
      <c r="R382" s="118"/>
      <c r="S382" s="119"/>
    </row>
    <row r="383" spans="1:19" x14ac:dyDescent="0.25">
      <c r="A383" s="118" t="s">
        <v>342</v>
      </c>
      <c r="B383" s="118">
        <v>468.30380000000002</v>
      </c>
      <c r="C383" s="118">
        <v>1.2424999999999999</v>
      </c>
      <c r="D383" s="118">
        <v>469.54629999999997</v>
      </c>
      <c r="E383" s="118">
        <v>212.41</v>
      </c>
      <c r="F383" s="118">
        <v>138.28139999999999</v>
      </c>
      <c r="G383" s="118">
        <v>18.5322</v>
      </c>
      <c r="H383" s="118">
        <v>71</v>
      </c>
      <c r="I383" s="118">
        <v>60.242800000000003</v>
      </c>
      <c r="J383" s="118">
        <v>8.0678999999999998</v>
      </c>
      <c r="K383" s="118">
        <v>29</v>
      </c>
      <c r="L383" s="118">
        <v>9.7195999999999998</v>
      </c>
      <c r="M383" s="118">
        <v>11.568199999999999</v>
      </c>
      <c r="N383" s="118">
        <v>3.2496999999999998</v>
      </c>
      <c r="O383" s="118">
        <v>0</v>
      </c>
      <c r="P383" s="118">
        <v>510.96429999999998</v>
      </c>
      <c r="Q383" s="120"/>
      <c r="R383" s="118"/>
      <c r="S383" s="119"/>
    </row>
    <row r="384" spans="1:19" x14ac:dyDescent="0.25">
      <c r="A384" s="118" t="s">
        <v>343</v>
      </c>
      <c r="B384" s="118">
        <v>337.858</v>
      </c>
      <c r="C384" s="118"/>
      <c r="D384" s="118">
        <v>337.858</v>
      </c>
      <c r="E384" s="118">
        <v>162</v>
      </c>
      <c r="F384" s="118">
        <v>99.499200000000002</v>
      </c>
      <c r="G384" s="118">
        <v>15.6252</v>
      </c>
      <c r="H384" s="118">
        <v>49</v>
      </c>
      <c r="I384" s="118">
        <v>43.347200000000001</v>
      </c>
      <c r="J384" s="118">
        <v>4.2396000000000003</v>
      </c>
      <c r="K384" s="118">
        <v>40</v>
      </c>
      <c r="L384" s="118">
        <v>6.9936999999999996</v>
      </c>
      <c r="M384" s="118">
        <v>19.803799999999999</v>
      </c>
      <c r="N384" s="118">
        <v>0</v>
      </c>
      <c r="O384" s="118">
        <v>0</v>
      </c>
      <c r="P384" s="118">
        <v>377.52659999999997</v>
      </c>
      <c r="Q384" s="120"/>
      <c r="R384" s="118"/>
      <c r="S384" s="119"/>
    </row>
    <row r="385" spans="1:19" x14ac:dyDescent="0.25">
      <c r="A385" s="118" t="s">
        <v>547</v>
      </c>
      <c r="B385" s="118">
        <v>150.90209999999999</v>
      </c>
      <c r="C385" s="118"/>
      <c r="D385" s="118">
        <v>118.9713</v>
      </c>
      <c r="E385" s="118">
        <v>115.42</v>
      </c>
      <c r="F385" s="118">
        <v>44.4407</v>
      </c>
      <c r="G385" s="118">
        <v>17.744800000000001</v>
      </c>
      <c r="H385" s="118">
        <v>13</v>
      </c>
      <c r="I385" s="118">
        <v>15.263999999999999</v>
      </c>
      <c r="J385" s="118"/>
      <c r="K385" s="118">
        <v>22</v>
      </c>
      <c r="L385" s="118">
        <v>2.4626999999999999</v>
      </c>
      <c r="M385" s="118">
        <v>11.7224</v>
      </c>
      <c r="N385" s="118">
        <v>0</v>
      </c>
      <c r="O385" s="118">
        <v>0</v>
      </c>
      <c r="P385" s="118">
        <v>180.36930000000001</v>
      </c>
      <c r="R385" s="118"/>
      <c r="S385" s="119"/>
    </row>
    <row r="386" spans="1:19" x14ac:dyDescent="0.25">
      <c r="A386" s="118" t="s">
        <v>344</v>
      </c>
      <c r="B386" s="120">
        <v>4249.6899999999996</v>
      </c>
      <c r="C386" s="118">
        <v>37.694200000000002</v>
      </c>
      <c r="D386" s="120">
        <v>4287.3842000000004</v>
      </c>
      <c r="E386" s="120">
        <v>2425.41</v>
      </c>
      <c r="F386" s="120">
        <v>1262.6346000000001</v>
      </c>
      <c r="G386" s="118">
        <v>290.69380000000001</v>
      </c>
      <c r="H386" s="118">
        <v>675</v>
      </c>
      <c r="I386" s="118">
        <v>550.07140000000004</v>
      </c>
      <c r="J386" s="118">
        <v>93.6965</v>
      </c>
      <c r="K386" s="118">
        <v>403</v>
      </c>
      <c r="L386" s="118">
        <v>88.748900000000006</v>
      </c>
      <c r="M386" s="118">
        <v>188.55070000000001</v>
      </c>
      <c r="N386" s="118">
        <v>0</v>
      </c>
      <c r="O386" s="118">
        <v>0</v>
      </c>
      <c r="P386" s="120">
        <v>4860.3252000000002</v>
      </c>
      <c r="Q386" s="120"/>
      <c r="R386" s="118"/>
      <c r="S386" s="119"/>
    </row>
    <row r="387" spans="1:19" x14ac:dyDescent="0.25">
      <c r="A387" s="118" t="s">
        <v>345</v>
      </c>
      <c r="B387" s="120">
        <v>1588.2302</v>
      </c>
      <c r="C387" s="118">
        <v>49.758899999999997</v>
      </c>
      <c r="D387" s="120">
        <v>1637.9891</v>
      </c>
      <c r="E387" s="118">
        <v>976</v>
      </c>
      <c r="F387" s="118">
        <v>482.38780000000003</v>
      </c>
      <c r="G387" s="118">
        <v>123.40309999999999</v>
      </c>
      <c r="H387" s="118">
        <v>275</v>
      </c>
      <c r="I387" s="118">
        <v>210.154</v>
      </c>
      <c r="J387" s="118">
        <v>48.634500000000003</v>
      </c>
      <c r="K387" s="118">
        <v>4</v>
      </c>
      <c r="L387" s="118">
        <v>33.906399999999998</v>
      </c>
      <c r="M387" s="118"/>
      <c r="N387" s="118">
        <v>0</v>
      </c>
      <c r="O387" s="118">
        <v>0</v>
      </c>
      <c r="P387" s="120">
        <v>1810.0266999999999</v>
      </c>
      <c r="Q387" s="120"/>
      <c r="R387" s="118"/>
      <c r="S387" s="119"/>
    </row>
    <row r="388" spans="1:19" x14ac:dyDescent="0.25">
      <c r="A388" s="118" t="s">
        <v>346</v>
      </c>
      <c r="B388" s="118">
        <v>364.17329999999998</v>
      </c>
      <c r="C388" s="118">
        <v>20.050899999999999</v>
      </c>
      <c r="D388" s="118">
        <v>384.2242</v>
      </c>
      <c r="E388" s="118">
        <v>251</v>
      </c>
      <c r="F388" s="118">
        <v>113.154</v>
      </c>
      <c r="G388" s="118">
        <v>34.461500000000001</v>
      </c>
      <c r="H388" s="118">
        <v>67</v>
      </c>
      <c r="I388" s="118">
        <v>49.295999999999999</v>
      </c>
      <c r="J388" s="118">
        <v>13.278</v>
      </c>
      <c r="K388" s="118">
        <v>1</v>
      </c>
      <c r="L388" s="118">
        <v>7.9534000000000002</v>
      </c>
      <c r="M388" s="118"/>
      <c r="N388" s="118">
        <v>0</v>
      </c>
      <c r="O388" s="118">
        <v>0</v>
      </c>
      <c r="P388" s="118">
        <v>431.96370000000002</v>
      </c>
      <c r="R388" s="118"/>
      <c r="S388" s="119"/>
    </row>
    <row r="389" spans="1:19" x14ac:dyDescent="0.25">
      <c r="A389" s="118" t="s">
        <v>347</v>
      </c>
      <c r="B389" s="120">
        <v>3532.7494999999999</v>
      </c>
      <c r="C389" s="118">
        <v>67.795199999999994</v>
      </c>
      <c r="D389" s="120">
        <v>3600.5446999999999</v>
      </c>
      <c r="E389" s="120">
        <v>1260.45</v>
      </c>
      <c r="F389" s="120">
        <v>1060.3604</v>
      </c>
      <c r="G389" s="118">
        <v>50.022399999999998</v>
      </c>
      <c r="H389" s="118">
        <v>541</v>
      </c>
      <c r="I389" s="118">
        <v>461.94990000000001</v>
      </c>
      <c r="J389" s="118">
        <v>59.287599999999998</v>
      </c>
      <c r="K389" s="118">
        <v>120</v>
      </c>
      <c r="L389" s="118">
        <v>74.531300000000002</v>
      </c>
      <c r="M389" s="118">
        <v>27.281199999999998</v>
      </c>
      <c r="N389" s="118">
        <v>0</v>
      </c>
      <c r="O389" s="118">
        <v>0</v>
      </c>
      <c r="P389" s="120">
        <v>3737.1359000000002</v>
      </c>
      <c r="R389" s="118"/>
      <c r="S389" s="119"/>
    </row>
    <row r="390" spans="1:19" x14ac:dyDescent="0.25">
      <c r="A390" s="118" t="s">
        <v>548</v>
      </c>
      <c r="B390" s="118">
        <v>181.2895</v>
      </c>
      <c r="C390" s="118"/>
      <c r="D390" s="118">
        <v>126.0883</v>
      </c>
      <c r="E390" s="118">
        <v>111</v>
      </c>
      <c r="F390" s="118">
        <v>53.389800000000001</v>
      </c>
      <c r="G390" s="118">
        <v>14.4026</v>
      </c>
      <c r="H390" s="118">
        <v>30</v>
      </c>
      <c r="I390" s="118">
        <v>16.177099999999999</v>
      </c>
      <c r="J390" s="118">
        <v>10.3672</v>
      </c>
      <c r="K390" s="118"/>
      <c r="L390" s="118">
        <v>2.61</v>
      </c>
      <c r="M390" s="118"/>
      <c r="N390" s="118">
        <v>2.7004999999999999</v>
      </c>
      <c r="O390" s="118">
        <v>0</v>
      </c>
      <c r="P390" s="118">
        <v>208.75980000000001</v>
      </c>
      <c r="R390" s="118"/>
      <c r="S390" s="119"/>
    </row>
    <row r="391" spans="1:19" x14ac:dyDescent="0.25">
      <c r="A391" s="118" t="s">
        <v>348</v>
      </c>
      <c r="B391" s="120">
        <v>1174.3402000000001</v>
      </c>
      <c r="C391" s="118">
        <v>15.786099999999999</v>
      </c>
      <c r="D391" s="120">
        <v>1190.1262999999999</v>
      </c>
      <c r="E391" s="118">
        <v>431</v>
      </c>
      <c r="F391" s="118">
        <v>350.49220000000003</v>
      </c>
      <c r="G391" s="118">
        <v>20.126999999999999</v>
      </c>
      <c r="H391" s="118">
        <v>201</v>
      </c>
      <c r="I391" s="118">
        <v>152.69319999999999</v>
      </c>
      <c r="J391" s="118">
        <v>36.2301</v>
      </c>
      <c r="K391" s="118">
        <v>11</v>
      </c>
      <c r="L391" s="118">
        <v>24.6356</v>
      </c>
      <c r="M391" s="118"/>
      <c r="N391" s="118">
        <v>10.3066</v>
      </c>
      <c r="O391" s="118">
        <v>0</v>
      </c>
      <c r="P391" s="120">
        <v>1256.79</v>
      </c>
      <c r="R391" s="118"/>
      <c r="S391" s="119"/>
    </row>
    <row r="392" spans="1:19" x14ac:dyDescent="0.25">
      <c r="A392" s="118" t="s">
        <v>349</v>
      </c>
      <c r="B392" s="118">
        <v>381.71280000000002</v>
      </c>
      <c r="C392" s="118">
        <v>0.2424</v>
      </c>
      <c r="D392" s="118">
        <v>381.95519999999999</v>
      </c>
      <c r="E392" s="118">
        <v>143.57</v>
      </c>
      <c r="F392" s="118">
        <v>112.4858</v>
      </c>
      <c r="G392" s="118">
        <v>7.7709999999999999</v>
      </c>
      <c r="H392" s="118">
        <v>39</v>
      </c>
      <c r="I392" s="118">
        <v>49.004899999999999</v>
      </c>
      <c r="J392" s="118"/>
      <c r="K392" s="118"/>
      <c r="L392" s="118">
        <v>7.9065000000000003</v>
      </c>
      <c r="M392" s="118"/>
      <c r="N392" s="118">
        <v>6.2950999999999997</v>
      </c>
      <c r="O392" s="118">
        <v>0</v>
      </c>
      <c r="P392" s="118">
        <v>396.0213</v>
      </c>
      <c r="Q392" s="120"/>
      <c r="R392" s="118"/>
      <c r="S392" s="119"/>
    </row>
    <row r="393" spans="1:19" x14ac:dyDescent="0.25">
      <c r="A393" s="118" t="s">
        <v>549</v>
      </c>
      <c r="B393" s="118">
        <v>47.085599999999999</v>
      </c>
      <c r="C393" s="118"/>
      <c r="D393" s="118">
        <v>35.863500000000002</v>
      </c>
      <c r="E393" s="118">
        <v>23</v>
      </c>
      <c r="F393" s="118">
        <v>13.8667</v>
      </c>
      <c r="G393" s="118">
        <v>2.2833000000000001</v>
      </c>
      <c r="H393" s="118">
        <v>7</v>
      </c>
      <c r="I393" s="118">
        <v>4.6013000000000002</v>
      </c>
      <c r="J393" s="118">
        <v>1.7989999999999999</v>
      </c>
      <c r="K393" s="118"/>
      <c r="L393" s="118">
        <v>0.74239999999999995</v>
      </c>
      <c r="M393" s="118"/>
      <c r="N393" s="118">
        <v>0</v>
      </c>
      <c r="O393" s="118">
        <v>0</v>
      </c>
      <c r="P393" s="118">
        <v>51.167900000000003</v>
      </c>
      <c r="R393" s="118"/>
      <c r="S393" s="119"/>
    </row>
    <row r="394" spans="1:19" x14ac:dyDescent="0.25">
      <c r="A394" s="118" t="s">
        <v>350</v>
      </c>
      <c r="B394" s="118">
        <v>642.90539999999999</v>
      </c>
      <c r="C394" s="118">
        <v>4.7201000000000004</v>
      </c>
      <c r="D394" s="118">
        <v>647.62549999999999</v>
      </c>
      <c r="E394" s="118">
        <v>370</v>
      </c>
      <c r="F394" s="118">
        <v>190.72569999999999</v>
      </c>
      <c r="G394" s="118">
        <v>44.818600000000004</v>
      </c>
      <c r="H394" s="118">
        <v>76</v>
      </c>
      <c r="I394" s="118">
        <v>83.090400000000002</v>
      </c>
      <c r="J394" s="118"/>
      <c r="K394" s="118">
        <v>26</v>
      </c>
      <c r="L394" s="118">
        <v>13.405799999999999</v>
      </c>
      <c r="M394" s="118">
        <v>7.5564999999999998</v>
      </c>
      <c r="N394" s="118">
        <v>0</v>
      </c>
      <c r="O394" s="118">
        <v>0</v>
      </c>
      <c r="P394" s="118">
        <v>700.00059999999996</v>
      </c>
      <c r="R394" s="118"/>
      <c r="S394" s="119"/>
    </row>
    <row r="395" spans="1:19" x14ac:dyDescent="0.25">
      <c r="A395" s="118" t="s">
        <v>351</v>
      </c>
      <c r="B395" s="118">
        <v>543.77840000000003</v>
      </c>
      <c r="C395" s="118">
        <v>10.611000000000001</v>
      </c>
      <c r="D395" s="118">
        <v>554.38940000000002</v>
      </c>
      <c r="E395" s="118">
        <v>104</v>
      </c>
      <c r="F395" s="118">
        <v>163.26769999999999</v>
      </c>
      <c r="G395" s="118"/>
      <c r="H395" s="118">
        <v>72</v>
      </c>
      <c r="I395" s="118">
        <v>71.128200000000007</v>
      </c>
      <c r="J395" s="118">
        <v>0.65390000000000004</v>
      </c>
      <c r="K395" s="118"/>
      <c r="L395" s="118">
        <v>11.475899999999999</v>
      </c>
      <c r="M395" s="118"/>
      <c r="N395" s="118">
        <v>0</v>
      </c>
      <c r="O395" s="118">
        <v>0</v>
      </c>
      <c r="P395" s="118">
        <v>555.04330000000004</v>
      </c>
      <c r="R395" s="118"/>
      <c r="S395" s="119"/>
    </row>
    <row r="396" spans="1:19" x14ac:dyDescent="0.25">
      <c r="A396" s="118" t="s">
        <v>352</v>
      </c>
      <c r="B396" s="118">
        <v>591.52819999999997</v>
      </c>
      <c r="C396" s="118">
        <v>3.0095000000000001</v>
      </c>
      <c r="D396" s="118">
        <v>594.53769999999997</v>
      </c>
      <c r="E396" s="118">
        <v>119.58</v>
      </c>
      <c r="F396" s="118">
        <v>175.09139999999999</v>
      </c>
      <c r="G396" s="118"/>
      <c r="H396" s="118">
        <v>51</v>
      </c>
      <c r="I396" s="118">
        <v>76.279200000000003</v>
      </c>
      <c r="J396" s="118"/>
      <c r="K396" s="118"/>
      <c r="L396" s="118">
        <v>12.306900000000001</v>
      </c>
      <c r="M396" s="118"/>
      <c r="N396" s="118">
        <v>0</v>
      </c>
      <c r="O396" s="118">
        <v>0</v>
      </c>
      <c r="P396" s="118">
        <v>594.53769999999997</v>
      </c>
      <c r="R396" s="118"/>
      <c r="S396" s="119"/>
    </row>
    <row r="397" spans="1:19" x14ac:dyDescent="0.25">
      <c r="A397" s="118" t="s">
        <v>353</v>
      </c>
      <c r="B397" s="120">
        <v>3742.143</v>
      </c>
      <c r="C397" s="118">
        <v>62.401400000000002</v>
      </c>
      <c r="D397" s="120">
        <v>3804.5444000000002</v>
      </c>
      <c r="E397" s="118">
        <v>935.02</v>
      </c>
      <c r="F397" s="120">
        <v>1120.4383</v>
      </c>
      <c r="G397" s="118"/>
      <c r="H397" s="118">
        <v>381</v>
      </c>
      <c r="I397" s="118">
        <v>488.12299999999999</v>
      </c>
      <c r="J397" s="118"/>
      <c r="K397" s="118">
        <v>45</v>
      </c>
      <c r="L397" s="118">
        <v>78.754099999999994</v>
      </c>
      <c r="M397" s="118"/>
      <c r="N397" s="118">
        <v>0</v>
      </c>
      <c r="O397" s="118">
        <v>0</v>
      </c>
      <c r="P397" s="120">
        <v>3804.5444000000002</v>
      </c>
      <c r="R397" s="118"/>
      <c r="S397" s="119"/>
    </row>
    <row r="398" spans="1:19" x14ac:dyDescent="0.25">
      <c r="A398" s="118" t="s">
        <v>354</v>
      </c>
      <c r="B398" s="120">
        <v>10806.815199999999</v>
      </c>
      <c r="C398" s="118">
        <v>310.05029999999999</v>
      </c>
      <c r="D398" s="120">
        <v>11116.8655</v>
      </c>
      <c r="E398" s="120">
        <v>2350.4899999999998</v>
      </c>
      <c r="F398" s="120">
        <v>3273.9169000000002</v>
      </c>
      <c r="G398" s="118"/>
      <c r="H398" s="115">
        <v>1227</v>
      </c>
      <c r="I398" s="120">
        <v>1426.2937999999999</v>
      </c>
      <c r="J398" s="118"/>
      <c r="K398" s="118">
        <v>559</v>
      </c>
      <c r="L398" s="118">
        <v>230.1191</v>
      </c>
      <c r="M398" s="118">
        <v>197.32849999999999</v>
      </c>
      <c r="N398" s="118">
        <v>21.037099999999999</v>
      </c>
      <c r="O398" s="118">
        <v>0</v>
      </c>
      <c r="P398" s="120">
        <v>11335.231100000001</v>
      </c>
      <c r="Q398" s="120"/>
      <c r="R398" s="118"/>
      <c r="S398" s="119"/>
    </row>
    <row r="399" spans="1:19" x14ac:dyDescent="0.25">
      <c r="A399" s="118" t="s">
        <v>355</v>
      </c>
      <c r="B399" s="120">
        <v>2518.3389999999999</v>
      </c>
      <c r="C399" s="118">
        <v>146.32140000000001</v>
      </c>
      <c r="D399" s="120">
        <v>2664.6604000000002</v>
      </c>
      <c r="E399" s="120">
        <v>1058.31</v>
      </c>
      <c r="F399" s="118">
        <v>784.74249999999995</v>
      </c>
      <c r="G399" s="118">
        <v>68.391900000000007</v>
      </c>
      <c r="H399" s="118">
        <v>346</v>
      </c>
      <c r="I399" s="118">
        <v>341.8759</v>
      </c>
      <c r="J399" s="118">
        <v>3.0931000000000002</v>
      </c>
      <c r="K399" s="118">
        <v>15</v>
      </c>
      <c r="L399" s="118">
        <v>55.158499999999997</v>
      </c>
      <c r="M399" s="118"/>
      <c r="N399" s="118">
        <v>25.138500000000001</v>
      </c>
      <c r="O399" s="118">
        <v>0</v>
      </c>
      <c r="P399" s="120">
        <v>2761.2838999999999</v>
      </c>
      <c r="R399" s="118"/>
      <c r="S399" s="119"/>
    </row>
    <row r="400" spans="1:19" x14ac:dyDescent="0.25">
      <c r="A400" s="118" t="s">
        <v>356</v>
      </c>
      <c r="B400" s="118">
        <v>285.1474</v>
      </c>
      <c r="C400" s="118">
        <v>2.5316999999999998</v>
      </c>
      <c r="D400" s="118">
        <v>287.67910000000001</v>
      </c>
      <c r="E400" s="118">
        <v>202.42</v>
      </c>
      <c r="F400" s="118">
        <v>84.721500000000006</v>
      </c>
      <c r="G400" s="118">
        <v>29.424600000000002</v>
      </c>
      <c r="H400" s="118">
        <v>41</v>
      </c>
      <c r="I400" s="118">
        <v>36.909199999999998</v>
      </c>
      <c r="J400" s="118">
        <v>3.0680999999999998</v>
      </c>
      <c r="K400" s="118"/>
      <c r="L400" s="118">
        <v>5.9550000000000001</v>
      </c>
      <c r="M400" s="118"/>
      <c r="N400" s="118">
        <v>7.6970999999999998</v>
      </c>
      <c r="O400" s="118">
        <v>0</v>
      </c>
      <c r="P400" s="118">
        <v>327.8689</v>
      </c>
      <c r="R400" s="118"/>
      <c r="S400" s="119"/>
    </row>
    <row r="401" spans="1:19" x14ac:dyDescent="0.25">
      <c r="A401" s="118" t="s">
        <v>357</v>
      </c>
      <c r="B401" s="118">
        <v>232.2687</v>
      </c>
      <c r="C401" s="118">
        <v>10.888999999999999</v>
      </c>
      <c r="D401" s="118">
        <v>243.15770000000001</v>
      </c>
      <c r="E401" s="118">
        <v>109</v>
      </c>
      <c r="F401" s="118">
        <v>71.609899999999996</v>
      </c>
      <c r="G401" s="118">
        <v>9.3475000000000001</v>
      </c>
      <c r="H401" s="118">
        <v>35</v>
      </c>
      <c r="I401" s="118">
        <v>31.197099999999999</v>
      </c>
      <c r="J401" s="118">
        <v>2.8521999999999998</v>
      </c>
      <c r="K401" s="118"/>
      <c r="L401" s="118">
        <v>5.0334000000000003</v>
      </c>
      <c r="M401" s="118"/>
      <c r="N401" s="118">
        <v>0</v>
      </c>
      <c r="O401" s="118">
        <v>0</v>
      </c>
      <c r="P401" s="118">
        <v>255.35740000000001</v>
      </c>
      <c r="R401" s="118"/>
      <c r="S401" s="119"/>
    </row>
    <row r="402" spans="1:19" x14ac:dyDescent="0.25">
      <c r="A402" s="118" t="s">
        <v>358</v>
      </c>
      <c r="B402" s="118">
        <v>310.00700000000001</v>
      </c>
      <c r="C402" s="118"/>
      <c r="D402" s="118">
        <v>310.00700000000001</v>
      </c>
      <c r="E402" s="118">
        <v>296.52</v>
      </c>
      <c r="F402" s="118">
        <v>91.2971</v>
      </c>
      <c r="G402" s="118">
        <v>51.305700000000002</v>
      </c>
      <c r="H402" s="118">
        <v>49</v>
      </c>
      <c r="I402" s="118">
        <v>39.773899999999998</v>
      </c>
      <c r="J402" s="118">
        <v>6.9196</v>
      </c>
      <c r="K402" s="118"/>
      <c r="L402" s="118">
        <v>6.4170999999999996</v>
      </c>
      <c r="M402" s="118"/>
      <c r="N402" s="118">
        <v>0</v>
      </c>
      <c r="O402" s="118">
        <v>0</v>
      </c>
      <c r="P402" s="118">
        <v>368.23230000000001</v>
      </c>
      <c r="R402" s="118"/>
      <c r="S402" s="119"/>
    </row>
    <row r="403" spans="1:19" x14ac:dyDescent="0.25">
      <c r="A403" s="118" t="s">
        <v>359</v>
      </c>
      <c r="B403" s="118">
        <v>478.7928</v>
      </c>
      <c r="C403" s="118"/>
      <c r="D403" s="118">
        <v>478.7928</v>
      </c>
      <c r="E403" s="118">
        <v>256</v>
      </c>
      <c r="F403" s="118">
        <v>141.00450000000001</v>
      </c>
      <c r="G403" s="118">
        <v>28.748899999999999</v>
      </c>
      <c r="H403" s="118">
        <v>60</v>
      </c>
      <c r="I403" s="118">
        <v>61.429099999999998</v>
      </c>
      <c r="J403" s="118"/>
      <c r="K403" s="118">
        <v>16</v>
      </c>
      <c r="L403" s="118">
        <v>9.9109999999999996</v>
      </c>
      <c r="M403" s="118">
        <v>3.6534</v>
      </c>
      <c r="N403" s="118">
        <v>0</v>
      </c>
      <c r="O403" s="118">
        <v>0</v>
      </c>
      <c r="P403" s="118">
        <v>511.19510000000002</v>
      </c>
      <c r="R403" s="118"/>
      <c r="S403" s="119"/>
    </row>
    <row r="404" spans="1:19" x14ac:dyDescent="0.25">
      <c r="A404" s="118" t="s">
        <v>360</v>
      </c>
      <c r="B404" s="118">
        <v>632.27509999999995</v>
      </c>
      <c r="C404" s="118">
        <v>43.0441</v>
      </c>
      <c r="D404" s="118">
        <v>675.31920000000002</v>
      </c>
      <c r="E404" s="118">
        <v>382</v>
      </c>
      <c r="F404" s="118">
        <v>198.88149999999999</v>
      </c>
      <c r="G404" s="118">
        <v>45.779600000000002</v>
      </c>
      <c r="H404" s="118">
        <v>127</v>
      </c>
      <c r="I404" s="118">
        <v>86.643500000000003</v>
      </c>
      <c r="J404" s="118">
        <v>30.267399999999999</v>
      </c>
      <c r="K404" s="118">
        <v>3</v>
      </c>
      <c r="L404" s="118">
        <v>13.979100000000001</v>
      </c>
      <c r="M404" s="118"/>
      <c r="N404" s="118">
        <v>11.4023</v>
      </c>
      <c r="O404" s="118">
        <v>0</v>
      </c>
      <c r="P404" s="118">
        <v>762.76850000000002</v>
      </c>
      <c r="R404" s="118"/>
      <c r="S404" s="119"/>
    </row>
    <row r="405" spans="1:19" x14ac:dyDescent="0.25">
      <c r="A405" s="118" t="s">
        <v>550</v>
      </c>
      <c r="B405" s="118">
        <v>60.596499999999999</v>
      </c>
      <c r="C405" s="118"/>
      <c r="D405" s="118">
        <v>39.795099999999998</v>
      </c>
      <c r="E405" s="118">
        <v>39.270000000000003</v>
      </c>
      <c r="F405" s="118">
        <v>17.845700000000001</v>
      </c>
      <c r="G405" s="118">
        <v>5.3560999999999996</v>
      </c>
      <c r="H405" s="118">
        <v>7</v>
      </c>
      <c r="I405" s="118">
        <v>5.1056999999999997</v>
      </c>
      <c r="J405" s="118">
        <v>1.4207000000000001</v>
      </c>
      <c r="K405" s="118"/>
      <c r="L405" s="118">
        <v>0.82379999999999998</v>
      </c>
      <c r="M405" s="118"/>
      <c r="N405" s="118">
        <v>0.84560000000000002</v>
      </c>
      <c r="O405" s="118">
        <v>0</v>
      </c>
      <c r="P405" s="118">
        <v>68.218900000000005</v>
      </c>
      <c r="R405" s="118"/>
      <c r="S405" s="119"/>
    </row>
    <row r="406" spans="1:19" x14ac:dyDescent="0.25">
      <c r="A406" s="118" t="s">
        <v>361</v>
      </c>
      <c r="B406" s="118">
        <v>419.7405</v>
      </c>
      <c r="C406" s="118"/>
      <c r="D406" s="118">
        <v>419.7405</v>
      </c>
      <c r="E406" s="118">
        <v>298.70999999999998</v>
      </c>
      <c r="F406" s="118">
        <v>123.61360000000001</v>
      </c>
      <c r="G406" s="118">
        <v>43.774099999999997</v>
      </c>
      <c r="H406" s="118">
        <v>78</v>
      </c>
      <c r="I406" s="118">
        <v>53.852699999999999</v>
      </c>
      <c r="J406" s="118">
        <v>18.110499999999998</v>
      </c>
      <c r="K406" s="118"/>
      <c r="L406" s="118">
        <v>8.6885999999999992</v>
      </c>
      <c r="M406" s="118"/>
      <c r="N406" s="118">
        <v>10.3225</v>
      </c>
      <c r="O406" s="118">
        <v>0</v>
      </c>
      <c r="P406" s="118">
        <v>491.94760000000002</v>
      </c>
      <c r="R406" s="118"/>
      <c r="S406" s="119"/>
    </row>
    <row r="407" spans="1:19" x14ac:dyDescent="0.25">
      <c r="A407" s="118" t="s">
        <v>362</v>
      </c>
      <c r="B407" s="118">
        <v>541.65170000000001</v>
      </c>
      <c r="C407" s="118"/>
      <c r="D407" s="118">
        <v>541.65170000000001</v>
      </c>
      <c r="E407" s="118">
        <v>383</v>
      </c>
      <c r="F407" s="118">
        <v>159.5164</v>
      </c>
      <c r="G407" s="118">
        <v>55.870899999999999</v>
      </c>
      <c r="H407" s="118">
        <v>128</v>
      </c>
      <c r="I407" s="118">
        <v>69.493899999999996</v>
      </c>
      <c r="J407" s="118">
        <v>43.879600000000003</v>
      </c>
      <c r="K407" s="118"/>
      <c r="L407" s="118">
        <v>11.212199999999999</v>
      </c>
      <c r="M407" s="118"/>
      <c r="N407" s="118">
        <v>13.230600000000001</v>
      </c>
      <c r="O407" s="118">
        <v>0</v>
      </c>
      <c r="P407" s="118">
        <v>654.63279999999997</v>
      </c>
      <c r="R407" s="118"/>
      <c r="S407" s="119"/>
    </row>
    <row r="408" spans="1:19" x14ac:dyDescent="0.25">
      <c r="A408" s="118" t="s">
        <v>363</v>
      </c>
      <c r="B408" s="120">
        <v>3947.2894000000001</v>
      </c>
      <c r="C408" s="118">
        <v>81.519199999999998</v>
      </c>
      <c r="D408" s="120">
        <v>4028.8085999999998</v>
      </c>
      <c r="E408" s="120">
        <v>2179.5500000000002</v>
      </c>
      <c r="F408" s="120">
        <v>1186.4840999999999</v>
      </c>
      <c r="G408" s="118">
        <v>146.4188</v>
      </c>
      <c r="H408" s="118">
        <v>994</v>
      </c>
      <c r="I408" s="118">
        <v>516.89610000000005</v>
      </c>
      <c r="J408" s="118">
        <v>224.71700000000001</v>
      </c>
      <c r="K408" s="118">
        <v>224</v>
      </c>
      <c r="L408" s="118">
        <v>83.396299999999997</v>
      </c>
      <c r="M408" s="118">
        <v>67.181200000000004</v>
      </c>
      <c r="N408" s="118">
        <v>24.615200000000002</v>
      </c>
      <c r="O408" s="118">
        <v>0</v>
      </c>
      <c r="P408" s="120">
        <v>4491.7407999999996</v>
      </c>
      <c r="R408" s="118"/>
      <c r="S408" s="119"/>
    </row>
    <row r="409" spans="1:19" x14ac:dyDescent="0.25">
      <c r="A409" s="118" t="s">
        <v>364</v>
      </c>
      <c r="B409" s="118">
        <v>715.12450000000001</v>
      </c>
      <c r="C409" s="118">
        <v>4.5305999999999997</v>
      </c>
      <c r="D409" s="118">
        <v>719.65509999999995</v>
      </c>
      <c r="E409" s="118">
        <v>459</v>
      </c>
      <c r="F409" s="118">
        <v>211.9384</v>
      </c>
      <c r="G409" s="118">
        <v>61.7654</v>
      </c>
      <c r="H409" s="118">
        <v>74</v>
      </c>
      <c r="I409" s="118">
        <v>92.331699999999998</v>
      </c>
      <c r="J409" s="118"/>
      <c r="K409" s="118">
        <v>1</v>
      </c>
      <c r="L409" s="118">
        <v>14.8969</v>
      </c>
      <c r="M409" s="118"/>
      <c r="N409" s="118">
        <v>0</v>
      </c>
      <c r="O409" s="118">
        <v>0</v>
      </c>
      <c r="P409" s="118">
        <v>781.42049999999995</v>
      </c>
      <c r="Q409" s="120"/>
      <c r="R409" s="118"/>
      <c r="S409" s="119"/>
    </row>
    <row r="410" spans="1:19" x14ac:dyDescent="0.25">
      <c r="A410" s="118" t="s">
        <v>365</v>
      </c>
      <c r="B410" s="118">
        <v>434.09100000000001</v>
      </c>
      <c r="C410" s="118">
        <v>3.1034999999999999</v>
      </c>
      <c r="D410" s="118">
        <v>437.19450000000001</v>
      </c>
      <c r="E410" s="118">
        <v>263.89</v>
      </c>
      <c r="F410" s="118">
        <v>128.75380000000001</v>
      </c>
      <c r="G410" s="118">
        <v>33.784100000000002</v>
      </c>
      <c r="H410" s="118">
        <v>50</v>
      </c>
      <c r="I410" s="118">
        <v>56.092100000000002</v>
      </c>
      <c r="J410" s="118"/>
      <c r="K410" s="118"/>
      <c r="L410" s="118">
        <v>9.0498999999999992</v>
      </c>
      <c r="M410" s="118"/>
      <c r="N410" s="118">
        <v>0</v>
      </c>
      <c r="O410" s="118">
        <v>0</v>
      </c>
      <c r="P410" s="118">
        <v>470.97859999999997</v>
      </c>
      <c r="R410" s="118"/>
      <c r="S410" s="119"/>
    </row>
    <row r="411" spans="1:19" x14ac:dyDescent="0.25">
      <c r="A411" s="118" t="s">
        <v>366</v>
      </c>
      <c r="B411" s="120">
        <v>1343.2237</v>
      </c>
      <c r="C411" s="118">
        <v>26.5364</v>
      </c>
      <c r="D411" s="120">
        <v>1369.7601</v>
      </c>
      <c r="E411" s="118"/>
      <c r="F411" s="118">
        <v>403.39429999999999</v>
      </c>
      <c r="G411" s="118"/>
      <c r="H411" s="118"/>
      <c r="I411" s="118">
        <v>175.74019999999999</v>
      </c>
      <c r="J411" s="118"/>
      <c r="K411" s="118"/>
      <c r="L411" s="118">
        <v>28.353999999999999</v>
      </c>
      <c r="M411" s="118"/>
      <c r="N411" s="118">
        <v>13.5695</v>
      </c>
      <c r="O411" s="118">
        <v>0</v>
      </c>
      <c r="P411" s="120">
        <v>1383.3296</v>
      </c>
      <c r="R411" s="118"/>
      <c r="S411" s="119"/>
    </row>
    <row r="412" spans="1:19" x14ac:dyDescent="0.25">
      <c r="A412" s="118" t="s">
        <v>367</v>
      </c>
      <c r="B412" s="118">
        <v>553.31169999999997</v>
      </c>
      <c r="C412" s="118">
        <v>8.3909000000000002</v>
      </c>
      <c r="D412" s="118">
        <v>561.70259999999996</v>
      </c>
      <c r="E412" s="118">
        <v>228</v>
      </c>
      <c r="F412" s="118">
        <v>165.42140000000001</v>
      </c>
      <c r="G412" s="118">
        <v>15.644600000000001</v>
      </c>
      <c r="H412" s="118">
        <v>69</v>
      </c>
      <c r="I412" s="118">
        <v>72.066400000000002</v>
      </c>
      <c r="J412" s="118"/>
      <c r="K412" s="118">
        <v>6</v>
      </c>
      <c r="L412" s="118">
        <v>11.6272</v>
      </c>
      <c r="M412" s="118"/>
      <c r="N412" s="118">
        <v>9.1968999999999994</v>
      </c>
      <c r="O412" s="118">
        <v>0</v>
      </c>
      <c r="P412" s="118">
        <v>586.54409999999996</v>
      </c>
      <c r="R412" s="118"/>
      <c r="S412" s="119"/>
    </row>
    <row r="413" spans="1:19" x14ac:dyDescent="0.25">
      <c r="A413" s="118" t="s">
        <v>368</v>
      </c>
      <c r="B413" s="118">
        <v>680.50900000000001</v>
      </c>
      <c r="C413" s="118">
        <v>14.4549</v>
      </c>
      <c r="D413" s="118">
        <v>694.96389999999997</v>
      </c>
      <c r="E413" s="118">
        <v>272.24</v>
      </c>
      <c r="F413" s="118">
        <v>204.6669</v>
      </c>
      <c r="G413" s="118">
        <v>16.8933</v>
      </c>
      <c r="H413" s="118">
        <v>106</v>
      </c>
      <c r="I413" s="118">
        <v>89.163899999999998</v>
      </c>
      <c r="J413" s="118">
        <v>12.6271</v>
      </c>
      <c r="K413" s="118"/>
      <c r="L413" s="118">
        <v>14.3858</v>
      </c>
      <c r="M413" s="118"/>
      <c r="N413" s="118">
        <v>0</v>
      </c>
      <c r="O413" s="118">
        <v>0</v>
      </c>
      <c r="P413" s="118">
        <v>724.48429999999996</v>
      </c>
      <c r="R413" s="118"/>
      <c r="S413" s="119"/>
    </row>
    <row r="414" spans="1:19" x14ac:dyDescent="0.25">
      <c r="A414" s="118" t="s">
        <v>369</v>
      </c>
      <c r="B414" s="118">
        <v>321.36070000000001</v>
      </c>
      <c r="C414" s="118"/>
      <c r="D414" s="118">
        <v>321.36070000000001</v>
      </c>
      <c r="E414" s="118">
        <v>81</v>
      </c>
      <c r="F414" s="118">
        <v>94.640699999999995</v>
      </c>
      <c r="G414" s="118"/>
      <c r="H414" s="118">
        <v>40</v>
      </c>
      <c r="I414" s="118">
        <v>41.230600000000003</v>
      </c>
      <c r="J414" s="118"/>
      <c r="K414" s="118"/>
      <c r="L414" s="118">
        <v>6.6521999999999997</v>
      </c>
      <c r="M414" s="118"/>
      <c r="N414" s="118">
        <v>0</v>
      </c>
      <c r="O414" s="118">
        <v>0</v>
      </c>
      <c r="P414" s="118">
        <v>321.36070000000001</v>
      </c>
      <c r="Q414" s="120"/>
      <c r="R414" s="118"/>
      <c r="S414" s="119"/>
    </row>
    <row r="415" spans="1:19" x14ac:dyDescent="0.25">
      <c r="A415" s="118" t="s">
        <v>551</v>
      </c>
      <c r="B415" s="118">
        <v>118.24379999999999</v>
      </c>
      <c r="C415" s="118"/>
      <c r="D415" s="118">
        <v>84.3626</v>
      </c>
      <c r="E415" s="118">
        <v>50.75</v>
      </c>
      <c r="F415" s="118">
        <v>34.822800000000001</v>
      </c>
      <c r="G415" s="118">
        <v>3.9817999999999998</v>
      </c>
      <c r="H415" s="118">
        <v>26</v>
      </c>
      <c r="I415" s="118">
        <v>10.823700000000001</v>
      </c>
      <c r="J415" s="118">
        <v>11.382199999999999</v>
      </c>
      <c r="K415" s="118"/>
      <c r="L415" s="118">
        <v>1.7463</v>
      </c>
      <c r="M415" s="118"/>
      <c r="N415" s="118">
        <v>0.5726</v>
      </c>
      <c r="O415" s="118">
        <v>0</v>
      </c>
      <c r="P415" s="118">
        <v>134.18039999999999</v>
      </c>
      <c r="R415" s="118"/>
      <c r="S415" s="119"/>
    </row>
    <row r="416" spans="1:19" x14ac:dyDescent="0.25">
      <c r="A416" s="118" t="s">
        <v>370</v>
      </c>
      <c r="B416" s="118">
        <v>175.42509999999999</v>
      </c>
      <c r="C416" s="118"/>
      <c r="D416" s="118">
        <v>175.42509999999999</v>
      </c>
      <c r="E416" s="118">
        <v>87.57</v>
      </c>
      <c r="F416" s="118">
        <v>51.662700000000001</v>
      </c>
      <c r="G416" s="118">
        <v>8.9768000000000008</v>
      </c>
      <c r="H416" s="118">
        <v>30</v>
      </c>
      <c r="I416" s="118">
        <v>22.507000000000001</v>
      </c>
      <c r="J416" s="118">
        <v>5.6196999999999999</v>
      </c>
      <c r="K416" s="118"/>
      <c r="L416" s="118">
        <v>3.6313</v>
      </c>
      <c r="M416" s="118"/>
      <c r="N416" s="118">
        <v>0</v>
      </c>
      <c r="O416" s="118">
        <v>0</v>
      </c>
      <c r="P416" s="118">
        <v>190.02160000000001</v>
      </c>
      <c r="R416" s="118"/>
      <c r="S416" s="119"/>
    </row>
    <row r="417" spans="1:19" x14ac:dyDescent="0.25">
      <c r="A417" s="118" t="s">
        <v>371</v>
      </c>
      <c r="B417" s="118">
        <v>520.43359999999996</v>
      </c>
      <c r="C417" s="118"/>
      <c r="D417" s="118">
        <v>520.43359999999996</v>
      </c>
      <c r="E417" s="118">
        <v>290.08999999999997</v>
      </c>
      <c r="F417" s="118">
        <v>153.26769999999999</v>
      </c>
      <c r="G417" s="118">
        <v>34.205599999999997</v>
      </c>
      <c r="H417" s="118">
        <v>82</v>
      </c>
      <c r="I417" s="118">
        <v>66.771600000000007</v>
      </c>
      <c r="J417" s="118">
        <v>11.4213</v>
      </c>
      <c r="K417" s="118"/>
      <c r="L417" s="118">
        <v>10.773</v>
      </c>
      <c r="M417" s="118"/>
      <c r="N417" s="118">
        <v>0</v>
      </c>
      <c r="O417" s="118">
        <v>0</v>
      </c>
      <c r="P417" s="118">
        <v>566.06050000000005</v>
      </c>
      <c r="R417" s="118"/>
      <c r="S417" s="119"/>
    </row>
    <row r="418" spans="1:19" x14ac:dyDescent="0.25">
      <c r="A418" s="118" t="s">
        <v>372</v>
      </c>
      <c r="B418" s="120">
        <v>1822.2029</v>
      </c>
      <c r="C418" s="118">
        <v>1.4833000000000001</v>
      </c>
      <c r="D418" s="120">
        <v>1823.6862000000001</v>
      </c>
      <c r="E418" s="118">
        <v>998.98</v>
      </c>
      <c r="F418" s="118">
        <v>537.07560000000001</v>
      </c>
      <c r="G418" s="118">
        <v>115.4761</v>
      </c>
      <c r="H418" s="118">
        <v>321</v>
      </c>
      <c r="I418" s="118">
        <v>233.97890000000001</v>
      </c>
      <c r="J418" s="118">
        <v>65.265799999999999</v>
      </c>
      <c r="K418" s="118">
        <v>3</v>
      </c>
      <c r="L418" s="118">
        <v>37.750300000000003</v>
      </c>
      <c r="M418" s="118"/>
      <c r="N418" s="118">
        <v>5.7653999999999996</v>
      </c>
      <c r="O418" s="118">
        <v>0</v>
      </c>
      <c r="P418" s="120">
        <v>2010.1935000000001</v>
      </c>
      <c r="R418" s="118"/>
      <c r="S418" s="119"/>
    </row>
    <row r="419" spans="1:19" x14ac:dyDescent="0.25">
      <c r="A419" s="118" t="s">
        <v>373</v>
      </c>
      <c r="B419" s="120">
        <v>1012.2461</v>
      </c>
      <c r="C419" s="118">
        <v>11.2454</v>
      </c>
      <c r="D419" s="120">
        <v>1023.4915</v>
      </c>
      <c r="E419" s="118">
        <v>255</v>
      </c>
      <c r="F419" s="118">
        <v>301.41820000000001</v>
      </c>
      <c r="G419" s="118"/>
      <c r="H419" s="118">
        <v>102</v>
      </c>
      <c r="I419" s="118">
        <v>131.31399999999999</v>
      </c>
      <c r="J419" s="118"/>
      <c r="K419" s="118"/>
      <c r="L419" s="118">
        <v>21.186299999999999</v>
      </c>
      <c r="M419" s="118"/>
      <c r="N419" s="118">
        <v>0</v>
      </c>
      <c r="O419" s="118">
        <v>0</v>
      </c>
      <c r="P419" s="120">
        <v>1023.4915</v>
      </c>
      <c r="Q419" s="120"/>
      <c r="R419" s="118"/>
      <c r="S419" s="119"/>
    </row>
    <row r="420" spans="1:19" x14ac:dyDescent="0.25">
      <c r="A420" s="118" t="s">
        <v>374</v>
      </c>
      <c r="B420" s="118">
        <v>235.684</v>
      </c>
      <c r="C420" s="118">
        <v>0.62860000000000005</v>
      </c>
      <c r="D420" s="118">
        <v>236.3126</v>
      </c>
      <c r="E420" s="118">
        <v>84.5</v>
      </c>
      <c r="F420" s="118">
        <v>69.594099999999997</v>
      </c>
      <c r="G420" s="118">
        <v>3.7265000000000001</v>
      </c>
      <c r="H420" s="118">
        <v>31</v>
      </c>
      <c r="I420" s="118">
        <v>30.318899999999999</v>
      </c>
      <c r="J420" s="118">
        <v>0.51080000000000003</v>
      </c>
      <c r="K420" s="118"/>
      <c r="L420" s="118">
        <v>4.8917000000000002</v>
      </c>
      <c r="M420" s="118"/>
      <c r="N420" s="118">
        <v>2.8683999999999998</v>
      </c>
      <c r="O420" s="118">
        <v>0</v>
      </c>
      <c r="P420" s="118">
        <v>243.41829999999999</v>
      </c>
      <c r="Q420" s="120"/>
      <c r="R420" s="118"/>
      <c r="S420" s="119"/>
    </row>
    <row r="421" spans="1:19" x14ac:dyDescent="0.25">
      <c r="A421" s="118" t="s">
        <v>375</v>
      </c>
      <c r="B421" s="118">
        <v>190.1696</v>
      </c>
      <c r="C421" s="118"/>
      <c r="D421" s="118">
        <v>190.1696</v>
      </c>
      <c r="E421" s="118">
        <v>84</v>
      </c>
      <c r="F421" s="118">
        <v>56.004899999999999</v>
      </c>
      <c r="G421" s="118">
        <v>6.9988000000000001</v>
      </c>
      <c r="H421" s="118">
        <v>30</v>
      </c>
      <c r="I421" s="118">
        <v>24.398800000000001</v>
      </c>
      <c r="J421" s="118">
        <v>4.2008999999999999</v>
      </c>
      <c r="K421" s="118"/>
      <c r="L421" s="118">
        <v>3.9365000000000001</v>
      </c>
      <c r="M421" s="118"/>
      <c r="N421" s="118">
        <v>0</v>
      </c>
      <c r="O421" s="118">
        <v>0</v>
      </c>
      <c r="P421" s="118">
        <v>201.36930000000001</v>
      </c>
      <c r="R421" s="118"/>
      <c r="S421" s="119"/>
    </row>
    <row r="422" spans="1:19" x14ac:dyDescent="0.25">
      <c r="A422" s="118" t="s">
        <v>376</v>
      </c>
      <c r="B422" s="120">
        <v>1287.6554000000001</v>
      </c>
      <c r="C422" s="118"/>
      <c r="D422" s="120">
        <v>1287.6554000000001</v>
      </c>
      <c r="E422" s="118">
        <v>638.41999999999996</v>
      </c>
      <c r="F422" s="118">
        <v>379.21449999999999</v>
      </c>
      <c r="G422" s="118">
        <v>64.801400000000001</v>
      </c>
      <c r="H422" s="118">
        <v>177</v>
      </c>
      <c r="I422" s="118">
        <v>165.2062</v>
      </c>
      <c r="J422" s="118">
        <v>8.8453999999999997</v>
      </c>
      <c r="K422" s="118"/>
      <c r="L422" s="118">
        <v>26.654499999999999</v>
      </c>
      <c r="M422" s="118"/>
      <c r="N422" s="118">
        <v>0</v>
      </c>
      <c r="O422" s="118">
        <v>0</v>
      </c>
      <c r="P422" s="120">
        <v>1361.3022000000001</v>
      </c>
      <c r="R422" s="118"/>
      <c r="S422" s="119"/>
    </row>
    <row r="423" spans="1:19" x14ac:dyDescent="0.25">
      <c r="A423" s="118" t="s">
        <v>552</v>
      </c>
      <c r="B423" s="118">
        <v>76.077799999999996</v>
      </c>
      <c r="C423" s="118"/>
      <c r="D423" s="118">
        <v>52.655299999999997</v>
      </c>
      <c r="E423" s="118">
        <v>48.91</v>
      </c>
      <c r="F423" s="118">
        <v>22.404900000000001</v>
      </c>
      <c r="G423" s="118">
        <v>6.6262999999999996</v>
      </c>
      <c r="H423" s="118">
        <v>9</v>
      </c>
      <c r="I423" s="118">
        <v>6.7557</v>
      </c>
      <c r="J423" s="118">
        <v>1.6832</v>
      </c>
      <c r="K423" s="118"/>
      <c r="L423" s="118">
        <v>1.0900000000000001</v>
      </c>
      <c r="M423" s="118"/>
      <c r="N423" s="118">
        <v>0</v>
      </c>
      <c r="O423" s="118">
        <v>0</v>
      </c>
      <c r="P423" s="118">
        <v>84.387299999999996</v>
      </c>
      <c r="R423" s="118"/>
      <c r="S423" s="119"/>
    </row>
    <row r="424" spans="1:19" x14ac:dyDescent="0.25">
      <c r="A424" s="118" t="s">
        <v>377</v>
      </c>
      <c r="B424" s="118">
        <v>377.3682</v>
      </c>
      <c r="C424" s="118"/>
      <c r="D424" s="118">
        <v>377.3682</v>
      </c>
      <c r="E424" s="118">
        <v>248</v>
      </c>
      <c r="F424" s="118">
        <v>111.1349</v>
      </c>
      <c r="G424" s="118">
        <v>34.216299999999997</v>
      </c>
      <c r="H424" s="118">
        <v>55</v>
      </c>
      <c r="I424" s="118">
        <v>48.4163</v>
      </c>
      <c r="J424" s="118">
        <v>4.9377000000000004</v>
      </c>
      <c r="K424" s="118"/>
      <c r="L424" s="118">
        <v>7.8114999999999997</v>
      </c>
      <c r="M424" s="118"/>
      <c r="N424" s="118">
        <v>6.6753</v>
      </c>
      <c r="O424" s="118">
        <v>0</v>
      </c>
      <c r="P424" s="118">
        <v>423.19749999999999</v>
      </c>
      <c r="R424" s="118"/>
      <c r="S424" s="119"/>
    </row>
    <row r="425" spans="1:19" x14ac:dyDescent="0.25">
      <c r="A425" s="118" t="s">
        <v>378</v>
      </c>
      <c r="B425" s="118">
        <v>185.02950000000001</v>
      </c>
      <c r="C425" s="118"/>
      <c r="D425" s="118">
        <v>185.02950000000001</v>
      </c>
      <c r="E425" s="118">
        <v>130.5</v>
      </c>
      <c r="F425" s="118">
        <v>54.491199999999999</v>
      </c>
      <c r="G425" s="118">
        <v>19.002199999999998</v>
      </c>
      <c r="H425" s="118">
        <v>30</v>
      </c>
      <c r="I425" s="118">
        <v>23.7393</v>
      </c>
      <c r="J425" s="118">
        <v>4.6955</v>
      </c>
      <c r="K425" s="118"/>
      <c r="L425" s="118">
        <v>3.8300999999999998</v>
      </c>
      <c r="M425" s="118"/>
      <c r="N425" s="118">
        <v>0</v>
      </c>
      <c r="O425" s="118">
        <v>0</v>
      </c>
      <c r="P425" s="118">
        <v>208.72720000000001</v>
      </c>
      <c r="R425" s="118"/>
      <c r="S425" s="119"/>
    </row>
    <row r="426" spans="1:19" x14ac:dyDescent="0.25">
      <c r="A426" s="118" t="s">
        <v>379</v>
      </c>
      <c r="B426" s="118">
        <v>191.7071</v>
      </c>
      <c r="C426" s="118"/>
      <c r="D426" s="118">
        <v>191.7071</v>
      </c>
      <c r="E426" s="118">
        <v>112.8</v>
      </c>
      <c r="F426" s="118">
        <v>56.457700000000003</v>
      </c>
      <c r="G426" s="118">
        <v>14.085599999999999</v>
      </c>
      <c r="H426" s="118">
        <v>49</v>
      </c>
      <c r="I426" s="118">
        <v>24.596</v>
      </c>
      <c r="J426" s="118">
        <v>18.303000000000001</v>
      </c>
      <c r="K426" s="118"/>
      <c r="L426" s="118">
        <v>3.9683000000000002</v>
      </c>
      <c r="M426" s="118"/>
      <c r="N426" s="118">
        <v>0</v>
      </c>
      <c r="O426" s="118">
        <v>0</v>
      </c>
      <c r="P426" s="118">
        <v>224.09569999999999</v>
      </c>
      <c r="R426" s="118"/>
      <c r="S426" s="119"/>
    </row>
    <row r="427" spans="1:19" x14ac:dyDescent="0.25">
      <c r="A427" s="118" t="s">
        <v>380</v>
      </c>
      <c r="B427" s="118">
        <v>350.55739999999997</v>
      </c>
      <c r="C427" s="118"/>
      <c r="D427" s="118">
        <v>350.55739999999997</v>
      </c>
      <c r="E427" s="118">
        <v>204</v>
      </c>
      <c r="F427" s="118">
        <v>103.2392</v>
      </c>
      <c r="G427" s="118">
        <v>25.190200000000001</v>
      </c>
      <c r="H427" s="118">
        <v>42</v>
      </c>
      <c r="I427" s="118">
        <v>44.976500000000001</v>
      </c>
      <c r="J427" s="118"/>
      <c r="K427" s="118"/>
      <c r="L427" s="118">
        <v>7.2565</v>
      </c>
      <c r="M427" s="118"/>
      <c r="N427" s="118">
        <v>0</v>
      </c>
      <c r="O427" s="118">
        <v>0</v>
      </c>
      <c r="P427" s="118">
        <v>375.74759999999998</v>
      </c>
      <c r="R427" s="118"/>
      <c r="S427" s="119"/>
    </row>
    <row r="428" spans="1:19" x14ac:dyDescent="0.25">
      <c r="A428" s="118" t="s">
        <v>381</v>
      </c>
      <c r="B428" s="120">
        <v>1258.8293000000001</v>
      </c>
      <c r="C428" s="118">
        <v>42.493699999999997</v>
      </c>
      <c r="D428" s="120">
        <v>1301.3230000000001</v>
      </c>
      <c r="E428" s="118">
        <v>951.3</v>
      </c>
      <c r="F428" s="118">
        <v>383.2396</v>
      </c>
      <c r="G428" s="118">
        <v>142.01509999999999</v>
      </c>
      <c r="H428" s="118">
        <v>159</v>
      </c>
      <c r="I428" s="118">
        <v>166.9597</v>
      </c>
      <c r="J428" s="118"/>
      <c r="K428" s="118"/>
      <c r="L428" s="118">
        <v>26.9374</v>
      </c>
      <c r="M428" s="118"/>
      <c r="N428" s="118">
        <v>0</v>
      </c>
      <c r="O428" s="118">
        <v>0</v>
      </c>
      <c r="P428" s="120">
        <v>1443.3380999999999</v>
      </c>
      <c r="R428" s="118"/>
      <c r="S428" s="119"/>
    </row>
    <row r="429" spans="1:19" x14ac:dyDescent="0.25">
      <c r="A429" s="118" t="s">
        <v>553</v>
      </c>
      <c r="B429" s="118">
        <v>116.7154</v>
      </c>
      <c r="C429" s="118"/>
      <c r="D429" s="118">
        <v>94.084400000000002</v>
      </c>
      <c r="E429" s="118">
        <v>90</v>
      </c>
      <c r="F429" s="118">
        <v>34.372700000000002</v>
      </c>
      <c r="G429" s="118">
        <v>13.9068</v>
      </c>
      <c r="H429" s="118">
        <v>10</v>
      </c>
      <c r="I429" s="118">
        <v>12.071</v>
      </c>
      <c r="J429" s="118"/>
      <c r="K429" s="118"/>
      <c r="L429" s="118">
        <v>1.9475</v>
      </c>
      <c r="M429" s="118"/>
      <c r="N429" s="118">
        <v>2.5106999999999999</v>
      </c>
      <c r="O429" s="118">
        <v>0</v>
      </c>
      <c r="P429" s="118">
        <v>133.13290000000001</v>
      </c>
      <c r="R429" s="118"/>
      <c r="S429" s="119"/>
    </row>
    <row r="430" spans="1:19" x14ac:dyDescent="0.25">
      <c r="A430" s="118" t="s">
        <v>554</v>
      </c>
      <c r="B430" s="118">
        <v>124.0117</v>
      </c>
      <c r="C430" s="118"/>
      <c r="D430" s="118">
        <v>97.522300000000001</v>
      </c>
      <c r="E430" s="118">
        <v>84.51</v>
      </c>
      <c r="F430" s="118">
        <v>36.5214</v>
      </c>
      <c r="G430" s="118">
        <v>11.9971</v>
      </c>
      <c r="H430" s="118">
        <v>24</v>
      </c>
      <c r="I430" s="118">
        <v>12.5121</v>
      </c>
      <c r="J430" s="118">
        <v>8.6158999999999999</v>
      </c>
      <c r="K430" s="118"/>
      <c r="L430" s="118">
        <v>2.0186999999999999</v>
      </c>
      <c r="M430" s="118"/>
      <c r="N430" s="118">
        <v>0</v>
      </c>
      <c r="O430" s="118">
        <v>0</v>
      </c>
      <c r="P430" s="118">
        <v>144.62469999999999</v>
      </c>
      <c r="R430" s="118"/>
      <c r="S430" s="119"/>
    </row>
    <row r="431" spans="1:19" x14ac:dyDescent="0.25">
      <c r="A431" s="118" t="s">
        <v>382</v>
      </c>
      <c r="B431" s="120">
        <v>15687.633</v>
      </c>
      <c r="C431" s="118">
        <v>345.60829999999999</v>
      </c>
      <c r="D431" s="120">
        <v>16033.2413</v>
      </c>
      <c r="E431" s="120">
        <v>2570.11</v>
      </c>
      <c r="F431" s="120">
        <v>4721.7896000000001</v>
      </c>
      <c r="G431" s="118"/>
      <c r="H431" s="115">
        <v>2608</v>
      </c>
      <c r="I431" s="120">
        <v>2057.0648999999999</v>
      </c>
      <c r="J431" s="118">
        <v>413.20139999999998</v>
      </c>
      <c r="K431" s="118">
        <v>622</v>
      </c>
      <c r="L431" s="118">
        <v>331.88810000000001</v>
      </c>
      <c r="M431" s="118">
        <v>174.06710000000001</v>
      </c>
      <c r="N431" s="118">
        <v>0</v>
      </c>
      <c r="O431" s="118">
        <v>0</v>
      </c>
      <c r="P431" s="120">
        <v>16620.5098</v>
      </c>
      <c r="Q431" s="120"/>
      <c r="R431" s="118"/>
      <c r="S431" s="119"/>
    </row>
    <row r="432" spans="1:19" x14ac:dyDescent="0.25">
      <c r="A432" s="118" t="s">
        <v>383</v>
      </c>
      <c r="B432" s="120">
        <v>14563.261200000001</v>
      </c>
      <c r="C432" s="118">
        <v>85.240700000000004</v>
      </c>
      <c r="D432" s="120">
        <v>14648.501899999999</v>
      </c>
      <c r="E432" s="120">
        <v>2198.2199999999998</v>
      </c>
      <c r="F432" s="120">
        <v>4313.9838</v>
      </c>
      <c r="G432" s="118"/>
      <c r="H432" s="115">
        <v>1889</v>
      </c>
      <c r="I432" s="120">
        <v>1879.4028000000001</v>
      </c>
      <c r="J432" s="118">
        <v>7.1978999999999997</v>
      </c>
      <c r="K432" s="118">
        <v>498</v>
      </c>
      <c r="L432" s="118">
        <v>303.22399999999999</v>
      </c>
      <c r="M432" s="118">
        <v>116.8656</v>
      </c>
      <c r="N432" s="118">
        <v>4.4424999999999999</v>
      </c>
      <c r="O432" s="118">
        <v>0</v>
      </c>
      <c r="P432" s="120">
        <v>14777.007900000001</v>
      </c>
      <c r="Q432" s="120"/>
      <c r="R432" s="118"/>
      <c r="S432" s="119"/>
    </row>
    <row r="433" spans="1:19" x14ac:dyDescent="0.25">
      <c r="A433" s="118" t="s">
        <v>384</v>
      </c>
      <c r="B433" s="120">
        <v>15426.687400000001</v>
      </c>
      <c r="C433" s="118">
        <v>73.566199999999995</v>
      </c>
      <c r="D433" s="120">
        <v>15500.2536</v>
      </c>
      <c r="E433" s="120">
        <v>2164.9299999999998</v>
      </c>
      <c r="F433" s="120">
        <v>4564.8247000000001</v>
      </c>
      <c r="G433" s="118"/>
      <c r="H433" s="115">
        <v>2459</v>
      </c>
      <c r="I433" s="120">
        <v>1988.6824999999999</v>
      </c>
      <c r="J433" s="118">
        <v>352.73809999999997</v>
      </c>
      <c r="K433" s="118">
        <v>246</v>
      </c>
      <c r="L433" s="118">
        <v>320.85520000000002</v>
      </c>
      <c r="M433" s="118"/>
      <c r="N433" s="118">
        <v>0</v>
      </c>
      <c r="O433" s="118">
        <v>0</v>
      </c>
      <c r="P433" s="120">
        <v>15852.9917</v>
      </c>
      <c r="R433" s="118"/>
      <c r="S433" s="119"/>
    </row>
    <row r="434" spans="1:19" x14ac:dyDescent="0.25">
      <c r="A434" s="118" t="s">
        <v>385</v>
      </c>
      <c r="B434" s="120">
        <v>4172.9349000000002</v>
      </c>
      <c r="C434" s="118">
        <v>3.3948</v>
      </c>
      <c r="D434" s="120">
        <v>4176.3297000000002</v>
      </c>
      <c r="E434" s="120">
        <v>1298.24</v>
      </c>
      <c r="F434" s="120">
        <v>1229.9291000000001</v>
      </c>
      <c r="G434" s="118">
        <v>17.0777</v>
      </c>
      <c r="H434" s="118">
        <v>824</v>
      </c>
      <c r="I434" s="118">
        <v>535.82309999999995</v>
      </c>
      <c r="J434" s="118">
        <v>216.1327</v>
      </c>
      <c r="K434" s="118">
        <v>205</v>
      </c>
      <c r="L434" s="118">
        <v>86.45</v>
      </c>
      <c r="M434" s="118">
        <v>71.13</v>
      </c>
      <c r="N434" s="118">
        <v>16.679400000000001</v>
      </c>
      <c r="O434" s="118">
        <v>0</v>
      </c>
      <c r="P434" s="120">
        <v>4497.3495000000003</v>
      </c>
      <c r="Q434" s="120"/>
      <c r="R434" s="118"/>
      <c r="S434" s="119"/>
    </row>
    <row r="435" spans="1:19" x14ac:dyDescent="0.25">
      <c r="A435" s="118" t="s">
        <v>386</v>
      </c>
      <c r="B435" s="120">
        <v>1875.5377000000001</v>
      </c>
      <c r="C435" s="118">
        <v>7.1265000000000001</v>
      </c>
      <c r="D435" s="120">
        <v>1882.6641999999999</v>
      </c>
      <c r="E435" s="118">
        <v>401.84</v>
      </c>
      <c r="F435" s="118">
        <v>554.44460000000004</v>
      </c>
      <c r="G435" s="118"/>
      <c r="H435" s="118">
        <v>303</v>
      </c>
      <c r="I435" s="118">
        <v>241.54580000000001</v>
      </c>
      <c r="J435" s="118">
        <v>46.090600000000002</v>
      </c>
      <c r="K435" s="118">
        <v>70</v>
      </c>
      <c r="L435" s="118">
        <v>38.9711</v>
      </c>
      <c r="M435" s="118">
        <v>18.6173</v>
      </c>
      <c r="N435" s="118">
        <v>16.511800000000001</v>
      </c>
      <c r="O435" s="118">
        <v>0</v>
      </c>
      <c r="P435" s="120">
        <v>1963.8839</v>
      </c>
      <c r="R435" s="118"/>
      <c r="S435" s="119"/>
    </row>
    <row r="436" spans="1:19" x14ac:dyDescent="0.25">
      <c r="A436" s="118" t="s">
        <v>387</v>
      </c>
      <c r="B436" s="118">
        <v>291.10980000000001</v>
      </c>
      <c r="C436" s="118"/>
      <c r="D436" s="118">
        <v>291.10980000000001</v>
      </c>
      <c r="E436" s="118">
        <v>119</v>
      </c>
      <c r="F436" s="118">
        <v>85.731800000000007</v>
      </c>
      <c r="G436" s="118">
        <v>8.3170000000000002</v>
      </c>
      <c r="H436" s="118">
        <v>43</v>
      </c>
      <c r="I436" s="118">
        <v>37.349400000000003</v>
      </c>
      <c r="J436" s="118">
        <v>4.2380000000000004</v>
      </c>
      <c r="K436" s="118"/>
      <c r="L436" s="118">
        <v>6.0259999999999998</v>
      </c>
      <c r="M436" s="118"/>
      <c r="N436" s="118">
        <v>0</v>
      </c>
      <c r="O436" s="118">
        <v>0</v>
      </c>
      <c r="P436" s="118">
        <v>303.66480000000001</v>
      </c>
      <c r="R436" s="118"/>
      <c r="S436" s="119"/>
    </row>
    <row r="437" spans="1:19" x14ac:dyDescent="0.25">
      <c r="A437" s="118" t="s">
        <v>555</v>
      </c>
      <c r="B437" s="118">
        <v>70.835800000000006</v>
      </c>
      <c r="C437" s="118"/>
      <c r="D437" s="118">
        <v>47.532499999999999</v>
      </c>
      <c r="E437" s="118">
        <v>57</v>
      </c>
      <c r="F437" s="118">
        <v>20.8611</v>
      </c>
      <c r="G437" s="118">
        <v>9.0347000000000008</v>
      </c>
      <c r="H437" s="118">
        <v>2</v>
      </c>
      <c r="I437" s="118">
        <v>6.0983999999999998</v>
      </c>
      <c r="J437" s="118"/>
      <c r="K437" s="118"/>
      <c r="L437" s="118">
        <v>0.9839</v>
      </c>
      <c r="M437" s="118"/>
      <c r="N437" s="118">
        <v>0</v>
      </c>
      <c r="O437" s="118">
        <v>0</v>
      </c>
      <c r="P437" s="118">
        <v>79.870500000000007</v>
      </c>
      <c r="R437" s="118"/>
      <c r="S437" s="119"/>
    </row>
    <row r="438" spans="1:19" x14ac:dyDescent="0.25">
      <c r="A438" s="118" t="s">
        <v>388</v>
      </c>
      <c r="B438" s="118">
        <v>350.40199999999999</v>
      </c>
      <c r="C438" s="118"/>
      <c r="D438" s="118">
        <v>350.40199999999999</v>
      </c>
      <c r="E438" s="118">
        <v>197</v>
      </c>
      <c r="F438" s="118">
        <v>103.1934</v>
      </c>
      <c r="G438" s="118">
        <v>23.451699999999999</v>
      </c>
      <c r="H438" s="118">
        <v>51</v>
      </c>
      <c r="I438" s="118">
        <v>44.956600000000002</v>
      </c>
      <c r="J438" s="118">
        <v>4.5326000000000004</v>
      </c>
      <c r="K438" s="118"/>
      <c r="L438" s="118">
        <v>7.2533000000000003</v>
      </c>
      <c r="M438" s="118"/>
      <c r="N438" s="118">
        <v>0</v>
      </c>
      <c r="O438" s="118">
        <v>0</v>
      </c>
      <c r="P438" s="118">
        <v>378.38630000000001</v>
      </c>
      <c r="Q438" s="120"/>
      <c r="R438" s="118"/>
      <c r="S438" s="119"/>
    </row>
    <row r="439" spans="1:19" x14ac:dyDescent="0.25">
      <c r="A439" s="118" t="s">
        <v>389</v>
      </c>
      <c r="B439" s="118">
        <v>393.8236</v>
      </c>
      <c r="C439" s="118">
        <v>6.86</v>
      </c>
      <c r="D439" s="118">
        <v>400.68360000000001</v>
      </c>
      <c r="E439" s="118">
        <v>267.27</v>
      </c>
      <c r="F439" s="118">
        <v>118.0013</v>
      </c>
      <c r="G439" s="118">
        <v>37.3172</v>
      </c>
      <c r="H439" s="118">
        <v>98</v>
      </c>
      <c r="I439" s="118">
        <v>51.407699999999998</v>
      </c>
      <c r="J439" s="118">
        <v>34.944200000000002</v>
      </c>
      <c r="K439" s="118"/>
      <c r="L439" s="118">
        <v>8.2942</v>
      </c>
      <c r="M439" s="118"/>
      <c r="N439" s="118">
        <v>3.2751999999999999</v>
      </c>
      <c r="O439" s="118">
        <v>0</v>
      </c>
      <c r="P439" s="118">
        <v>476.22019999999998</v>
      </c>
      <c r="R439" s="118"/>
      <c r="S439" s="119"/>
    </row>
    <row r="440" spans="1:19" x14ac:dyDescent="0.25">
      <c r="A440" s="118" t="s">
        <v>390</v>
      </c>
      <c r="B440" s="118">
        <v>450.4033</v>
      </c>
      <c r="C440" s="118">
        <v>0.22539999999999999</v>
      </c>
      <c r="D440" s="118">
        <v>450.62869999999998</v>
      </c>
      <c r="E440" s="118">
        <v>342.54</v>
      </c>
      <c r="F440" s="118">
        <v>132.71019999999999</v>
      </c>
      <c r="G440" s="118">
        <v>52.457500000000003</v>
      </c>
      <c r="H440" s="118">
        <v>94</v>
      </c>
      <c r="I440" s="118">
        <v>57.8157</v>
      </c>
      <c r="J440" s="118">
        <v>27.138300000000001</v>
      </c>
      <c r="K440" s="118"/>
      <c r="L440" s="118">
        <v>9.3279999999999994</v>
      </c>
      <c r="M440" s="118"/>
      <c r="N440" s="118">
        <v>0</v>
      </c>
      <c r="O440" s="118">
        <v>0</v>
      </c>
      <c r="P440" s="118">
        <v>530.22450000000003</v>
      </c>
      <c r="R440" s="118"/>
      <c r="S440" s="119"/>
    </row>
    <row r="441" spans="1:19" x14ac:dyDescent="0.25">
      <c r="A441" s="118" t="s">
        <v>391</v>
      </c>
      <c r="B441" s="120">
        <v>3562.5239999999999</v>
      </c>
      <c r="C441" s="118">
        <v>46.560400000000001</v>
      </c>
      <c r="D441" s="120">
        <v>3609.0844000000002</v>
      </c>
      <c r="E441" s="120">
        <v>1927.5</v>
      </c>
      <c r="F441" s="120">
        <v>1062.8753999999999</v>
      </c>
      <c r="G441" s="118">
        <v>216.15620000000001</v>
      </c>
      <c r="H441" s="118">
        <v>387</v>
      </c>
      <c r="I441" s="118">
        <v>463.0455</v>
      </c>
      <c r="J441" s="118"/>
      <c r="K441" s="118">
        <v>20</v>
      </c>
      <c r="L441" s="118">
        <v>74.707999999999998</v>
      </c>
      <c r="M441" s="118"/>
      <c r="N441" s="118">
        <v>7.6988000000000003</v>
      </c>
      <c r="O441" s="118">
        <v>0</v>
      </c>
      <c r="P441" s="120">
        <v>3832.9394000000002</v>
      </c>
      <c r="R441" s="118"/>
      <c r="S441" s="119"/>
    </row>
    <row r="442" spans="1:19" x14ac:dyDescent="0.25">
      <c r="A442" s="118" t="s">
        <v>392</v>
      </c>
      <c r="B442" s="120">
        <v>2451.8429000000001</v>
      </c>
      <c r="C442" s="118">
        <v>22.061299999999999</v>
      </c>
      <c r="D442" s="120">
        <v>2473.9041999999999</v>
      </c>
      <c r="E442" s="120">
        <v>1162.8800000000001</v>
      </c>
      <c r="F442" s="118">
        <v>728.56479999999999</v>
      </c>
      <c r="G442" s="118">
        <v>108.5788</v>
      </c>
      <c r="H442" s="118">
        <v>335</v>
      </c>
      <c r="I442" s="118">
        <v>317.40190000000001</v>
      </c>
      <c r="J442" s="118">
        <v>13.198600000000001</v>
      </c>
      <c r="K442" s="118">
        <v>5</v>
      </c>
      <c r="L442" s="118">
        <v>51.209800000000001</v>
      </c>
      <c r="M442" s="118"/>
      <c r="N442" s="118">
        <v>34.276899999999998</v>
      </c>
      <c r="O442" s="118">
        <v>0</v>
      </c>
      <c r="P442" s="120">
        <v>2629.9585000000002</v>
      </c>
      <c r="Q442" s="120"/>
      <c r="R442" s="118"/>
      <c r="S442" s="119"/>
    </row>
    <row r="443" spans="1:19" x14ac:dyDescent="0.25">
      <c r="A443" s="118" t="s">
        <v>393</v>
      </c>
      <c r="B443" s="120">
        <v>1859.0473</v>
      </c>
      <c r="C443" s="118">
        <v>87.849400000000003</v>
      </c>
      <c r="D443" s="120">
        <v>1946.8967</v>
      </c>
      <c r="E443" s="120">
        <v>1093</v>
      </c>
      <c r="F443" s="118">
        <v>573.36109999999996</v>
      </c>
      <c r="G443" s="118">
        <v>129.90969999999999</v>
      </c>
      <c r="H443" s="118">
        <v>250</v>
      </c>
      <c r="I443" s="118">
        <v>249.7868</v>
      </c>
      <c r="J443" s="118">
        <v>0.15989999999999999</v>
      </c>
      <c r="K443" s="118">
        <v>3</v>
      </c>
      <c r="L443" s="118">
        <v>40.300800000000002</v>
      </c>
      <c r="M443" s="118"/>
      <c r="N443" s="118">
        <v>11.896699999999999</v>
      </c>
      <c r="O443" s="118">
        <v>0</v>
      </c>
      <c r="P443" s="120">
        <v>2088.8629999999998</v>
      </c>
      <c r="R443" s="118"/>
      <c r="S443" s="119"/>
    </row>
    <row r="444" spans="1:19" x14ac:dyDescent="0.25">
      <c r="A444" s="118" t="s">
        <v>394</v>
      </c>
      <c r="B444" s="118">
        <v>884.65830000000005</v>
      </c>
      <c r="C444" s="118">
        <v>59.175600000000003</v>
      </c>
      <c r="D444" s="118">
        <v>943.83389999999997</v>
      </c>
      <c r="E444" s="118">
        <v>510</v>
      </c>
      <c r="F444" s="118">
        <v>277.95909999999998</v>
      </c>
      <c r="G444" s="118">
        <v>58.010199999999998</v>
      </c>
      <c r="H444" s="118">
        <v>149</v>
      </c>
      <c r="I444" s="118">
        <v>121.0939</v>
      </c>
      <c r="J444" s="118">
        <v>20.929600000000001</v>
      </c>
      <c r="K444" s="118"/>
      <c r="L444" s="118">
        <v>19.537400000000002</v>
      </c>
      <c r="M444" s="118"/>
      <c r="N444" s="118">
        <v>10.601100000000001</v>
      </c>
      <c r="O444" s="118">
        <v>0</v>
      </c>
      <c r="P444" s="120">
        <v>1033.3748000000001</v>
      </c>
      <c r="R444" s="118"/>
      <c r="S444" s="119"/>
    </row>
    <row r="445" spans="1:19" x14ac:dyDescent="0.25">
      <c r="A445" s="118" t="s">
        <v>395</v>
      </c>
      <c r="B445" s="120">
        <v>1654.5723</v>
      </c>
      <c r="C445" s="118">
        <v>2.1621999999999999</v>
      </c>
      <c r="D445" s="120">
        <v>1656.7345</v>
      </c>
      <c r="E445" s="118">
        <v>784.94</v>
      </c>
      <c r="F445" s="118">
        <v>487.9083</v>
      </c>
      <c r="G445" s="118">
        <v>74.257900000000006</v>
      </c>
      <c r="H445" s="118">
        <v>251</v>
      </c>
      <c r="I445" s="118">
        <v>212.559</v>
      </c>
      <c r="J445" s="118">
        <v>28.8307</v>
      </c>
      <c r="K445" s="118">
        <v>4</v>
      </c>
      <c r="L445" s="118">
        <v>34.294400000000003</v>
      </c>
      <c r="M445" s="118"/>
      <c r="N445" s="118">
        <v>11.063599999999999</v>
      </c>
      <c r="O445" s="118">
        <v>0</v>
      </c>
      <c r="P445" s="120">
        <v>1770.8867</v>
      </c>
      <c r="Q445" s="120"/>
      <c r="R445" s="118"/>
      <c r="S445" s="119"/>
    </row>
    <row r="446" spans="1:19" x14ac:dyDescent="0.25">
      <c r="A446" s="118" t="s">
        <v>396</v>
      </c>
      <c r="B446" s="120">
        <v>13535.483899999999</v>
      </c>
      <c r="C446" s="118">
        <v>106.84569999999999</v>
      </c>
      <c r="D446" s="120">
        <v>13642.329599999999</v>
      </c>
      <c r="E446" s="120">
        <v>9169.34</v>
      </c>
      <c r="F446" s="120">
        <v>4017.6660999999999</v>
      </c>
      <c r="G446" s="120">
        <v>1287.9185</v>
      </c>
      <c r="H446" s="115">
        <v>2491</v>
      </c>
      <c r="I446" s="120">
        <v>1750.3108999999999</v>
      </c>
      <c r="J446" s="118">
        <v>555.51679999999999</v>
      </c>
      <c r="K446" s="118">
        <v>385</v>
      </c>
      <c r="L446" s="118">
        <v>282.39620000000002</v>
      </c>
      <c r="M446" s="118">
        <v>61.5623</v>
      </c>
      <c r="N446" s="118">
        <v>113.4164</v>
      </c>
      <c r="O446" s="118">
        <v>0</v>
      </c>
      <c r="P446" s="120">
        <v>15105.2268</v>
      </c>
      <c r="R446" s="118"/>
      <c r="S446" s="119"/>
    </row>
    <row r="447" spans="1:19" x14ac:dyDescent="0.25">
      <c r="A447" s="118" t="s">
        <v>397</v>
      </c>
      <c r="B447" s="120">
        <v>7854.1926999999996</v>
      </c>
      <c r="C447" s="118">
        <v>74.515000000000001</v>
      </c>
      <c r="D447" s="120">
        <v>7928.7076999999999</v>
      </c>
      <c r="E447" s="120">
        <v>6350.46</v>
      </c>
      <c r="F447" s="120">
        <v>2335.0043999999998</v>
      </c>
      <c r="G447" s="120">
        <v>1003.8638999999999</v>
      </c>
      <c r="H447" s="115">
        <v>1595</v>
      </c>
      <c r="I447" s="120">
        <v>1017.2532</v>
      </c>
      <c r="J447" s="118">
        <v>433.31009999999998</v>
      </c>
      <c r="K447" s="118">
        <v>108</v>
      </c>
      <c r="L447" s="118">
        <v>164.1242</v>
      </c>
      <c r="M447" s="118"/>
      <c r="N447" s="118">
        <v>0.51149999999999995</v>
      </c>
      <c r="O447" s="118">
        <v>0</v>
      </c>
      <c r="P447" s="120">
        <v>8933.0830999999998</v>
      </c>
      <c r="R447" s="118"/>
      <c r="S447" s="119"/>
    </row>
    <row r="448" spans="1:19" x14ac:dyDescent="0.25">
      <c r="A448" s="118" t="s">
        <v>398</v>
      </c>
      <c r="B448" s="120">
        <v>5123.3797999999997</v>
      </c>
      <c r="C448" s="118">
        <v>23.581</v>
      </c>
      <c r="D448" s="120">
        <v>5146.9607999999998</v>
      </c>
      <c r="E448" s="120">
        <v>2033.32</v>
      </c>
      <c r="F448" s="120">
        <v>1515.78</v>
      </c>
      <c r="G448" s="118">
        <v>129.38499999999999</v>
      </c>
      <c r="H448" s="118">
        <v>891</v>
      </c>
      <c r="I448" s="118">
        <v>660.35509999999999</v>
      </c>
      <c r="J448" s="118">
        <v>172.9837</v>
      </c>
      <c r="K448" s="118">
        <v>471</v>
      </c>
      <c r="L448" s="118">
        <v>106.5421</v>
      </c>
      <c r="M448" s="118">
        <v>218.6747</v>
      </c>
      <c r="N448" s="118">
        <v>0</v>
      </c>
      <c r="O448" s="118">
        <v>0</v>
      </c>
      <c r="P448" s="120">
        <v>5495.0204999999996</v>
      </c>
      <c r="Q448" s="120"/>
      <c r="R448" s="118"/>
      <c r="S448" s="119"/>
    </row>
    <row r="449" spans="1:19" x14ac:dyDescent="0.25">
      <c r="A449" s="118" t="s">
        <v>399</v>
      </c>
      <c r="B449" s="120">
        <v>17058.040700000001</v>
      </c>
      <c r="C449" s="118">
        <v>412.9873</v>
      </c>
      <c r="D449" s="120">
        <v>17471.027999999998</v>
      </c>
      <c r="E449" s="120">
        <v>1465.67</v>
      </c>
      <c r="F449" s="120">
        <v>5145.2177000000001</v>
      </c>
      <c r="G449" s="118"/>
      <c r="H449" s="115">
        <v>2407</v>
      </c>
      <c r="I449" s="120">
        <v>2241.5329000000002</v>
      </c>
      <c r="J449" s="118">
        <v>124.1003</v>
      </c>
      <c r="K449" s="118">
        <v>512</v>
      </c>
      <c r="L449" s="118">
        <v>361.65030000000002</v>
      </c>
      <c r="M449" s="118">
        <v>90.209800000000001</v>
      </c>
      <c r="N449" s="118">
        <v>4.1074999999999999</v>
      </c>
      <c r="O449" s="118">
        <v>0</v>
      </c>
      <c r="P449" s="120">
        <v>17565.345300000001</v>
      </c>
      <c r="R449" s="118"/>
      <c r="S449" s="119"/>
    </row>
    <row r="450" spans="1:19" x14ac:dyDescent="0.25">
      <c r="A450" s="118" t="s">
        <v>400</v>
      </c>
      <c r="B450" s="120">
        <v>5282.6190999999999</v>
      </c>
      <c r="C450" s="118">
        <v>2.1646000000000001</v>
      </c>
      <c r="D450" s="120">
        <v>5284.7837</v>
      </c>
      <c r="E450" s="118">
        <v>461.87</v>
      </c>
      <c r="F450" s="120">
        <v>1556.3688</v>
      </c>
      <c r="G450" s="118"/>
      <c r="H450" s="118">
        <v>760</v>
      </c>
      <c r="I450" s="118">
        <v>678.03769999999997</v>
      </c>
      <c r="J450" s="118">
        <v>61.471699999999998</v>
      </c>
      <c r="K450" s="118">
        <v>57</v>
      </c>
      <c r="L450" s="118">
        <v>109.395</v>
      </c>
      <c r="M450" s="118"/>
      <c r="N450" s="118">
        <v>0</v>
      </c>
      <c r="O450" s="118">
        <v>0</v>
      </c>
      <c r="P450" s="120">
        <v>5284.7837</v>
      </c>
      <c r="R450" s="118"/>
      <c r="S450" s="119"/>
    </row>
    <row r="451" spans="1:19" x14ac:dyDescent="0.25">
      <c r="A451" s="118" t="s">
        <v>401</v>
      </c>
      <c r="B451" s="120">
        <v>6352.1895999999997</v>
      </c>
      <c r="C451" s="118">
        <v>67.192300000000003</v>
      </c>
      <c r="D451" s="120">
        <v>6419.3819000000003</v>
      </c>
      <c r="E451" s="118">
        <v>320.68</v>
      </c>
      <c r="F451" s="120">
        <v>1890.508</v>
      </c>
      <c r="G451" s="118"/>
      <c r="H451" s="115">
        <v>1047</v>
      </c>
      <c r="I451" s="118">
        <v>823.60670000000005</v>
      </c>
      <c r="J451" s="118">
        <v>167.54499999999999</v>
      </c>
      <c r="K451" s="118">
        <v>308</v>
      </c>
      <c r="L451" s="118">
        <v>132.88120000000001</v>
      </c>
      <c r="M451" s="118">
        <v>105.07129999999999</v>
      </c>
      <c r="N451" s="118">
        <v>0</v>
      </c>
      <c r="O451" s="118">
        <v>0</v>
      </c>
      <c r="P451" s="120">
        <v>6524.4531999999999</v>
      </c>
      <c r="R451" s="118"/>
      <c r="S451" s="119"/>
    </row>
    <row r="452" spans="1:19" x14ac:dyDescent="0.25">
      <c r="A452" s="118" t="s">
        <v>402</v>
      </c>
      <c r="B452" s="120">
        <v>8345.6702000000005</v>
      </c>
      <c r="C452" s="118">
        <v>94.997699999999995</v>
      </c>
      <c r="D452" s="120">
        <v>8440.6679000000004</v>
      </c>
      <c r="E452" s="120">
        <v>2564.3000000000002</v>
      </c>
      <c r="F452" s="120">
        <v>2485.7766999999999</v>
      </c>
      <c r="G452" s="118">
        <v>19.630800000000001</v>
      </c>
      <c r="H452" s="115">
        <v>1438</v>
      </c>
      <c r="I452" s="120">
        <v>1082.9376999999999</v>
      </c>
      <c r="J452" s="118">
        <v>266.29669999999999</v>
      </c>
      <c r="K452" s="115">
        <v>1039</v>
      </c>
      <c r="L452" s="118">
        <v>174.7218</v>
      </c>
      <c r="M452" s="118">
        <v>518.56690000000003</v>
      </c>
      <c r="N452" s="118">
        <v>0</v>
      </c>
      <c r="O452" s="118">
        <v>0</v>
      </c>
      <c r="P452" s="120">
        <v>8978.8655999999992</v>
      </c>
      <c r="R452" s="118"/>
      <c r="S452" s="119"/>
    </row>
    <row r="453" spans="1:19" x14ac:dyDescent="0.25">
      <c r="A453" s="118" t="s">
        <v>403</v>
      </c>
      <c r="B453" s="120">
        <v>13253.2219</v>
      </c>
      <c r="C453" s="118">
        <v>127.779</v>
      </c>
      <c r="D453" s="120">
        <v>13381.000899999999</v>
      </c>
      <c r="E453" s="120">
        <v>2429.59</v>
      </c>
      <c r="F453" s="120">
        <v>3940.7048</v>
      </c>
      <c r="G453" s="118"/>
      <c r="H453" s="115">
        <v>2265</v>
      </c>
      <c r="I453" s="120">
        <v>1716.7824000000001</v>
      </c>
      <c r="J453" s="118">
        <v>411.16320000000002</v>
      </c>
      <c r="K453" s="118">
        <v>899</v>
      </c>
      <c r="L453" s="118">
        <v>276.98669999999998</v>
      </c>
      <c r="M453" s="118">
        <v>373.20800000000003</v>
      </c>
      <c r="N453" s="118">
        <v>0</v>
      </c>
      <c r="O453" s="118">
        <v>0</v>
      </c>
      <c r="P453" s="120">
        <v>13754.2089</v>
      </c>
      <c r="R453" s="118"/>
      <c r="S453" s="119"/>
    </row>
    <row r="454" spans="1:19" x14ac:dyDescent="0.25">
      <c r="A454" s="118" t="s">
        <v>404</v>
      </c>
      <c r="B454" s="120">
        <v>2198.3438000000001</v>
      </c>
      <c r="C454" s="118">
        <v>37.957599999999999</v>
      </c>
      <c r="D454" s="120">
        <v>2236.3013999999998</v>
      </c>
      <c r="E454" s="118">
        <v>606.28</v>
      </c>
      <c r="F454" s="118">
        <v>658.59079999999994</v>
      </c>
      <c r="G454" s="118"/>
      <c r="H454" s="118">
        <v>385</v>
      </c>
      <c r="I454" s="118">
        <v>286.91750000000002</v>
      </c>
      <c r="J454" s="118">
        <v>73.561899999999994</v>
      </c>
      <c r="K454" s="118">
        <v>252</v>
      </c>
      <c r="L454" s="118">
        <v>46.291400000000003</v>
      </c>
      <c r="M454" s="118">
        <v>123.4251</v>
      </c>
      <c r="N454" s="118">
        <v>0</v>
      </c>
      <c r="O454" s="118">
        <v>0</v>
      </c>
      <c r="P454" s="120">
        <v>2359.7265000000002</v>
      </c>
      <c r="R454" s="118"/>
      <c r="S454" s="119"/>
    </row>
    <row r="455" spans="1:19" x14ac:dyDescent="0.25">
      <c r="A455" s="118" t="s">
        <v>405</v>
      </c>
      <c r="B455" s="120">
        <v>1410.337</v>
      </c>
      <c r="C455" s="118">
        <v>15.253299999999999</v>
      </c>
      <c r="D455" s="120">
        <v>1425.5903000000001</v>
      </c>
      <c r="E455" s="118">
        <v>575.25</v>
      </c>
      <c r="F455" s="118">
        <v>419.83629999999999</v>
      </c>
      <c r="G455" s="118">
        <v>38.853400000000001</v>
      </c>
      <c r="H455" s="118">
        <v>242</v>
      </c>
      <c r="I455" s="118">
        <v>182.9032</v>
      </c>
      <c r="J455" s="118">
        <v>44.322600000000001</v>
      </c>
      <c r="K455" s="118">
        <v>300</v>
      </c>
      <c r="L455" s="118">
        <v>29.509699999999999</v>
      </c>
      <c r="M455" s="118">
        <v>162.29419999999999</v>
      </c>
      <c r="N455" s="118">
        <v>0</v>
      </c>
      <c r="O455" s="118">
        <v>0</v>
      </c>
      <c r="P455" s="120">
        <v>1626.7379000000001</v>
      </c>
      <c r="Q455" s="120"/>
      <c r="R455" s="118"/>
      <c r="S455" s="119"/>
    </row>
    <row r="456" spans="1:19" x14ac:dyDescent="0.25">
      <c r="A456" s="118" t="s">
        <v>406</v>
      </c>
      <c r="B456" s="118">
        <v>619.45270000000005</v>
      </c>
      <c r="C456" s="118">
        <v>9.0058000000000007</v>
      </c>
      <c r="D456" s="118">
        <v>628.45849999999996</v>
      </c>
      <c r="E456" s="118">
        <v>65.569999999999993</v>
      </c>
      <c r="F456" s="118">
        <v>185.08099999999999</v>
      </c>
      <c r="G456" s="118"/>
      <c r="H456" s="118">
        <v>93</v>
      </c>
      <c r="I456" s="118">
        <v>80.631200000000007</v>
      </c>
      <c r="J456" s="118">
        <v>9.2766000000000002</v>
      </c>
      <c r="K456" s="118">
        <v>21</v>
      </c>
      <c r="L456" s="118">
        <v>13.0091</v>
      </c>
      <c r="M456" s="118">
        <v>4.7945000000000002</v>
      </c>
      <c r="N456" s="118">
        <v>0</v>
      </c>
      <c r="O456" s="118">
        <v>0</v>
      </c>
      <c r="P456" s="118">
        <v>633.25300000000004</v>
      </c>
      <c r="R456" s="118"/>
      <c r="S456" s="119"/>
    </row>
    <row r="457" spans="1:19" x14ac:dyDescent="0.25">
      <c r="A457" s="118" t="s">
        <v>407</v>
      </c>
      <c r="B457" s="120">
        <v>2176.4825999999998</v>
      </c>
      <c r="C457" s="118">
        <v>1.5374000000000001</v>
      </c>
      <c r="D457" s="120">
        <v>2178.02</v>
      </c>
      <c r="E457" s="118">
        <v>81</v>
      </c>
      <c r="F457" s="118">
        <v>641.42690000000005</v>
      </c>
      <c r="G457" s="118"/>
      <c r="H457" s="118">
        <v>226</v>
      </c>
      <c r="I457" s="118">
        <v>279.44</v>
      </c>
      <c r="J457" s="118"/>
      <c r="K457" s="118">
        <v>58</v>
      </c>
      <c r="L457" s="118">
        <v>45.085000000000001</v>
      </c>
      <c r="M457" s="118">
        <v>7.7489999999999997</v>
      </c>
      <c r="N457" s="118">
        <v>0</v>
      </c>
      <c r="O457" s="118">
        <v>0</v>
      </c>
      <c r="P457" s="120">
        <v>2185.7689999999998</v>
      </c>
      <c r="R457" s="118"/>
      <c r="S457" s="119"/>
    </row>
    <row r="458" spans="1:19" x14ac:dyDescent="0.25">
      <c r="A458" s="118" t="s">
        <v>408</v>
      </c>
      <c r="B458" s="118">
        <v>847.08680000000004</v>
      </c>
      <c r="C458" s="118">
        <v>52.763100000000001</v>
      </c>
      <c r="D458" s="118">
        <v>899.84990000000005</v>
      </c>
      <c r="E458" s="118">
        <v>684.34</v>
      </c>
      <c r="F458" s="118">
        <v>265.00580000000002</v>
      </c>
      <c r="G458" s="118">
        <v>104.8336</v>
      </c>
      <c r="H458" s="118">
        <v>199</v>
      </c>
      <c r="I458" s="118">
        <v>115.4507</v>
      </c>
      <c r="J458" s="118">
        <v>62.661900000000003</v>
      </c>
      <c r="K458" s="118">
        <v>105</v>
      </c>
      <c r="L458" s="118">
        <v>18.626899999999999</v>
      </c>
      <c r="M458" s="118">
        <v>51.823900000000002</v>
      </c>
      <c r="N458" s="118">
        <v>5.3300999999999998</v>
      </c>
      <c r="O458" s="118">
        <v>0</v>
      </c>
      <c r="P458" s="120">
        <v>1061.8375000000001</v>
      </c>
      <c r="R458" s="118"/>
      <c r="S458" s="119"/>
    </row>
    <row r="459" spans="1:19" x14ac:dyDescent="0.25">
      <c r="A459" s="118" t="s">
        <v>409</v>
      </c>
      <c r="B459" s="120">
        <v>2149.9605000000001</v>
      </c>
      <c r="C459" s="118">
        <v>64.760499999999993</v>
      </c>
      <c r="D459" s="120">
        <v>2214.721</v>
      </c>
      <c r="E459" s="120">
        <v>2081.1799999999998</v>
      </c>
      <c r="F459" s="118">
        <v>652.23530000000005</v>
      </c>
      <c r="G459" s="118">
        <v>357.2362</v>
      </c>
      <c r="H459" s="118">
        <v>395</v>
      </c>
      <c r="I459" s="118">
        <v>284.14870000000002</v>
      </c>
      <c r="J459" s="118">
        <v>83.138499999999993</v>
      </c>
      <c r="K459" s="118">
        <v>6</v>
      </c>
      <c r="L459" s="118">
        <v>45.844700000000003</v>
      </c>
      <c r="M459" s="118"/>
      <c r="N459" s="118">
        <v>19.400300000000001</v>
      </c>
      <c r="O459" s="118">
        <v>0</v>
      </c>
      <c r="P459" s="120">
        <v>2591.3575000000001</v>
      </c>
      <c r="Q459" s="120"/>
      <c r="R459" s="118"/>
      <c r="S459" s="119"/>
    </row>
    <row r="460" spans="1:19" x14ac:dyDescent="0.25">
      <c r="A460" s="118" t="s">
        <v>410</v>
      </c>
      <c r="B460" s="120">
        <v>3755.5844000000002</v>
      </c>
      <c r="C460" s="118">
        <v>7.2408999999999999</v>
      </c>
      <c r="D460" s="120">
        <v>3762.8253</v>
      </c>
      <c r="E460" s="118">
        <v>301.20999999999998</v>
      </c>
      <c r="F460" s="120">
        <v>1108.1521</v>
      </c>
      <c r="G460" s="118"/>
      <c r="H460" s="118">
        <v>469</v>
      </c>
      <c r="I460" s="118">
        <v>482.77050000000003</v>
      </c>
      <c r="J460" s="118"/>
      <c r="K460" s="118">
        <v>223</v>
      </c>
      <c r="L460" s="118">
        <v>77.890500000000003</v>
      </c>
      <c r="M460" s="118">
        <v>87.065700000000007</v>
      </c>
      <c r="N460" s="118">
        <v>0</v>
      </c>
      <c r="O460" s="118">
        <v>0</v>
      </c>
      <c r="P460" s="120">
        <v>3849.8910000000001</v>
      </c>
      <c r="R460" s="118"/>
      <c r="S460" s="119"/>
    </row>
    <row r="461" spans="1:19" x14ac:dyDescent="0.25">
      <c r="A461" s="118" t="s">
        <v>411</v>
      </c>
      <c r="B461" s="120">
        <v>1003.2962</v>
      </c>
      <c r="C461" s="118">
        <v>5.8411999999999997</v>
      </c>
      <c r="D461" s="120">
        <v>1009.1374</v>
      </c>
      <c r="E461" s="118">
        <v>471.39</v>
      </c>
      <c r="F461" s="118">
        <v>297.19099999999997</v>
      </c>
      <c r="G461" s="118">
        <v>43.549799999999998</v>
      </c>
      <c r="H461" s="118">
        <v>207</v>
      </c>
      <c r="I461" s="118">
        <v>129.47229999999999</v>
      </c>
      <c r="J461" s="118">
        <v>58.145800000000001</v>
      </c>
      <c r="K461" s="118">
        <v>43</v>
      </c>
      <c r="L461" s="118">
        <v>20.889099999999999</v>
      </c>
      <c r="M461" s="118">
        <v>13.266500000000001</v>
      </c>
      <c r="N461" s="118">
        <v>0</v>
      </c>
      <c r="O461" s="118">
        <v>0</v>
      </c>
      <c r="P461" s="120">
        <v>1065.9537</v>
      </c>
      <c r="R461" s="118"/>
      <c r="S461" s="119"/>
    </row>
    <row r="462" spans="1:19" x14ac:dyDescent="0.25">
      <c r="A462" s="118" t="s">
        <v>412</v>
      </c>
      <c r="B462" s="120">
        <v>1807.8833</v>
      </c>
      <c r="C462" s="118">
        <v>45.296300000000002</v>
      </c>
      <c r="D462" s="120">
        <v>1853.1795999999999</v>
      </c>
      <c r="E462" s="120">
        <v>2773.53</v>
      </c>
      <c r="F462" s="118">
        <v>545.76139999999998</v>
      </c>
      <c r="G462" s="118">
        <v>556.94219999999996</v>
      </c>
      <c r="H462" s="118">
        <v>386</v>
      </c>
      <c r="I462" s="118">
        <v>237.7629</v>
      </c>
      <c r="J462" s="118">
        <v>111.1778</v>
      </c>
      <c r="K462" s="118">
        <v>66</v>
      </c>
      <c r="L462" s="118">
        <v>38.360799999999998</v>
      </c>
      <c r="M462" s="118">
        <v>16.583500000000001</v>
      </c>
      <c r="N462" s="118">
        <v>0</v>
      </c>
      <c r="O462" s="118">
        <v>0</v>
      </c>
      <c r="P462" s="120">
        <v>2426.7053000000001</v>
      </c>
      <c r="R462" s="118"/>
      <c r="S462" s="119"/>
    </row>
    <row r="463" spans="1:19" x14ac:dyDescent="0.25">
      <c r="A463" s="118" t="s">
        <v>413</v>
      </c>
      <c r="B463" s="120">
        <v>4834.5897000000004</v>
      </c>
      <c r="C463" s="118">
        <v>22.1294</v>
      </c>
      <c r="D463" s="120">
        <v>4856.7191000000003</v>
      </c>
      <c r="E463" s="120">
        <v>3957.22</v>
      </c>
      <c r="F463" s="120">
        <v>1430.3037999999999</v>
      </c>
      <c r="G463" s="118">
        <v>631.72910000000002</v>
      </c>
      <c r="H463" s="115">
        <v>1043</v>
      </c>
      <c r="I463" s="118">
        <v>623.11710000000005</v>
      </c>
      <c r="J463" s="118">
        <v>314.91219999999998</v>
      </c>
      <c r="K463" s="118">
        <v>802</v>
      </c>
      <c r="L463" s="118">
        <v>100.5341</v>
      </c>
      <c r="M463" s="118">
        <v>420.87950000000001</v>
      </c>
      <c r="N463" s="118">
        <v>0</v>
      </c>
      <c r="O463" s="118">
        <v>0</v>
      </c>
      <c r="P463" s="120">
        <v>5909.3276999999998</v>
      </c>
      <c r="Q463" s="120"/>
      <c r="R463" s="118"/>
      <c r="S463" s="119"/>
    </row>
    <row r="464" spans="1:19" x14ac:dyDescent="0.25">
      <c r="A464" s="118" t="s">
        <v>414</v>
      </c>
      <c r="B464" s="120">
        <v>3795.1527000000001</v>
      </c>
      <c r="C464" s="118">
        <v>1.4595</v>
      </c>
      <c r="D464" s="120">
        <v>3796.6122</v>
      </c>
      <c r="E464" s="120">
        <v>3812.89</v>
      </c>
      <c r="F464" s="120">
        <v>1118.1023</v>
      </c>
      <c r="G464" s="118">
        <v>673.69690000000003</v>
      </c>
      <c r="H464" s="118">
        <v>771</v>
      </c>
      <c r="I464" s="118">
        <v>487.1053</v>
      </c>
      <c r="J464" s="118">
        <v>212.92099999999999</v>
      </c>
      <c r="K464" s="118">
        <v>36</v>
      </c>
      <c r="L464" s="118">
        <v>78.5899</v>
      </c>
      <c r="M464" s="118"/>
      <c r="N464" s="118">
        <v>0</v>
      </c>
      <c r="O464" s="118">
        <v>0</v>
      </c>
      <c r="P464" s="120">
        <v>4470.3091000000004</v>
      </c>
      <c r="Q464" s="120"/>
      <c r="R464" s="118"/>
      <c r="S464" s="119"/>
    </row>
    <row r="465" spans="1:19" x14ac:dyDescent="0.25">
      <c r="A465" s="118" t="s">
        <v>415</v>
      </c>
      <c r="B465" s="120">
        <v>1939.2662</v>
      </c>
      <c r="C465" s="118">
        <v>60.147599999999997</v>
      </c>
      <c r="D465" s="120">
        <v>1999.4138</v>
      </c>
      <c r="E465" s="120">
        <v>1470.61</v>
      </c>
      <c r="F465" s="118">
        <v>588.82740000000001</v>
      </c>
      <c r="G465" s="118">
        <v>220.44569999999999</v>
      </c>
      <c r="H465" s="118">
        <v>361</v>
      </c>
      <c r="I465" s="118">
        <v>256.52480000000003</v>
      </c>
      <c r="J465" s="118">
        <v>78.356399999999994</v>
      </c>
      <c r="K465" s="118">
        <v>83</v>
      </c>
      <c r="L465" s="118">
        <v>41.387900000000002</v>
      </c>
      <c r="M465" s="118">
        <v>24.967300000000002</v>
      </c>
      <c r="N465" s="118">
        <v>65.111199999999997</v>
      </c>
      <c r="O465" s="118">
        <v>0</v>
      </c>
      <c r="P465" s="120">
        <v>2309.9380000000001</v>
      </c>
      <c r="R465" s="118"/>
      <c r="S465" s="119"/>
    </row>
    <row r="466" spans="1:19" x14ac:dyDescent="0.25">
      <c r="A466" s="118" t="s">
        <v>416</v>
      </c>
      <c r="B466" s="118">
        <v>608.28840000000002</v>
      </c>
      <c r="C466" s="118">
        <v>1.3793</v>
      </c>
      <c r="D466" s="118">
        <v>609.66769999999997</v>
      </c>
      <c r="E466" s="118">
        <v>153.04</v>
      </c>
      <c r="F466" s="118">
        <v>179.5471</v>
      </c>
      <c r="G466" s="118"/>
      <c r="H466" s="118">
        <v>86</v>
      </c>
      <c r="I466" s="118">
        <v>78.220399999999998</v>
      </c>
      <c r="J466" s="118">
        <v>5.8346999999999998</v>
      </c>
      <c r="K466" s="118">
        <v>43</v>
      </c>
      <c r="L466" s="118">
        <v>12.620100000000001</v>
      </c>
      <c r="M466" s="118">
        <v>18.227900000000002</v>
      </c>
      <c r="N466" s="118">
        <v>0</v>
      </c>
      <c r="O466" s="118">
        <v>0</v>
      </c>
      <c r="P466" s="118">
        <v>627.89559999999994</v>
      </c>
      <c r="R466" s="118"/>
      <c r="S466" s="119"/>
    </row>
    <row r="467" spans="1:19" x14ac:dyDescent="0.25">
      <c r="A467" s="118" t="s">
        <v>417</v>
      </c>
      <c r="B467" s="120">
        <v>3871.4268000000002</v>
      </c>
      <c r="C467" s="118">
        <v>91.899500000000003</v>
      </c>
      <c r="D467" s="120">
        <v>3963.3263000000002</v>
      </c>
      <c r="E467" s="118">
        <v>429.96</v>
      </c>
      <c r="F467" s="120">
        <v>1167.1995999999999</v>
      </c>
      <c r="G467" s="118"/>
      <c r="H467" s="118">
        <v>540</v>
      </c>
      <c r="I467" s="118">
        <v>508.4948</v>
      </c>
      <c r="J467" s="118">
        <v>23.628900000000002</v>
      </c>
      <c r="K467" s="118">
        <v>20</v>
      </c>
      <c r="L467" s="118">
        <v>82.040899999999993</v>
      </c>
      <c r="M467" s="118"/>
      <c r="N467" s="118">
        <v>8.0907</v>
      </c>
      <c r="O467" s="118">
        <v>0</v>
      </c>
      <c r="P467" s="120">
        <v>3971.4169999999999</v>
      </c>
      <c r="Q467" s="120"/>
      <c r="R467" s="118"/>
      <c r="S467" s="119"/>
    </row>
    <row r="468" spans="1:19" x14ac:dyDescent="0.25">
      <c r="A468" s="118" t="s">
        <v>418</v>
      </c>
      <c r="B468" s="120">
        <v>2361.9614999999999</v>
      </c>
      <c r="C468" s="118">
        <v>49.043500000000002</v>
      </c>
      <c r="D468" s="120">
        <v>2411.0050000000001</v>
      </c>
      <c r="E468" s="120">
        <v>1520.76</v>
      </c>
      <c r="F468" s="118">
        <v>710.04100000000005</v>
      </c>
      <c r="G468" s="118">
        <v>202.6798</v>
      </c>
      <c r="H468" s="115">
        <v>2162</v>
      </c>
      <c r="I468" s="118">
        <v>309.33190000000002</v>
      </c>
      <c r="J468" s="120">
        <v>4639.0455000000002</v>
      </c>
      <c r="K468" s="118">
        <v>18</v>
      </c>
      <c r="L468" s="118">
        <v>49.907800000000002</v>
      </c>
      <c r="M468" s="118"/>
      <c r="N468" s="118">
        <v>0</v>
      </c>
      <c r="O468" s="118">
        <v>0</v>
      </c>
      <c r="P468" s="120">
        <v>7252.7303000000002</v>
      </c>
      <c r="Q468" s="120"/>
      <c r="R468" s="118"/>
      <c r="S468" s="119"/>
    </row>
    <row r="469" spans="1:19" x14ac:dyDescent="0.25">
      <c r="A469" s="118" t="s">
        <v>419</v>
      </c>
      <c r="B469" s="120">
        <v>2686.4047</v>
      </c>
      <c r="C469" s="118">
        <v>52.5901</v>
      </c>
      <c r="D469" s="120">
        <v>2738.9947999999999</v>
      </c>
      <c r="E469" s="120">
        <v>2566.6799999999998</v>
      </c>
      <c r="F469" s="118">
        <v>806.63400000000001</v>
      </c>
      <c r="G469" s="118">
        <v>440.01150000000001</v>
      </c>
      <c r="H469" s="118">
        <v>666</v>
      </c>
      <c r="I469" s="118">
        <v>351.41300000000001</v>
      </c>
      <c r="J469" s="118">
        <v>235.9402</v>
      </c>
      <c r="K469" s="118">
        <v>77</v>
      </c>
      <c r="L469" s="118">
        <v>56.697200000000002</v>
      </c>
      <c r="M469" s="118">
        <v>12.181699999999999</v>
      </c>
      <c r="N469" s="118">
        <v>0</v>
      </c>
      <c r="O469" s="118">
        <v>0</v>
      </c>
      <c r="P469" s="120">
        <v>3427.1282000000001</v>
      </c>
      <c r="Q469" s="120"/>
      <c r="R469" s="118"/>
      <c r="S469" s="119"/>
    </row>
    <row r="470" spans="1:19" x14ac:dyDescent="0.25">
      <c r="A470" s="118" t="s">
        <v>556</v>
      </c>
      <c r="B470" s="118">
        <v>71.824799999999996</v>
      </c>
      <c r="C470" s="118"/>
      <c r="D470" s="118">
        <v>56.33</v>
      </c>
      <c r="E470" s="118">
        <v>49</v>
      </c>
      <c r="F470" s="118">
        <v>21.1524</v>
      </c>
      <c r="G470" s="118">
        <v>6.9619</v>
      </c>
      <c r="H470" s="118">
        <v>4</v>
      </c>
      <c r="I470" s="118">
        <v>7.2271000000000001</v>
      </c>
      <c r="J470" s="118"/>
      <c r="K470" s="118"/>
      <c r="L470" s="118">
        <v>1.1659999999999999</v>
      </c>
      <c r="M470" s="118"/>
      <c r="N470" s="118">
        <v>0.97760000000000002</v>
      </c>
      <c r="O470" s="118">
        <v>0</v>
      </c>
      <c r="P470" s="118">
        <v>79.764300000000006</v>
      </c>
      <c r="Q470" s="120"/>
      <c r="R470" s="118"/>
      <c r="S470" s="119"/>
    </row>
    <row r="471" spans="1:19" x14ac:dyDescent="0.25">
      <c r="A471" s="118" t="s">
        <v>557</v>
      </c>
      <c r="B471" s="118">
        <v>66.846400000000003</v>
      </c>
      <c r="C471" s="118"/>
      <c r="D471" s="118">
        <v>51.3872</v>
      </c>
      <c r="E471" s="118">
        <v>28</v>
      </c>
      <c r="F471" s="118">
        <v>19.686299999999999</v>
      </c>
      <c r="G471" s="118">
        <v>2.0783999999999998</v>
      </c>
      <c r="H471" s="118">
        <v>14</v>
      </c>
      <c r="I471" s="118">
        <v>6.593</v>
      </c>
      <c r="J471" s="118">
        <v>5.5552999999999999</v>
      </c>
      <c r="K471" s="118"/>
      <c r="L471" s="118">
        <v>1.0637000000000001</v>
      </c>
      <c r="M471" s="118"/>
      <c r="N471" s="118">
        <v>0</v>
      </c>
      <c r="O471" s="118">
        <v>0</v>
      </c>
      <c r="P471" s="118">
        <v>74.480099999999993</v>
      </c>
      <c r="R471" s="118"/>
      <c r="S471" s="119"/>
    </row>
    <row r="472" spans="1:19" x14ac:dyDescent="0.25">
      <c r="A472" s="118" t="s">
        <v>420</v>
      </c>
      <c r="B472" s="118">
        <v>60.73</v>
      </c>
      <c r="C472" s="118">
        <v>9.2999999999999999E-2</v>
      </c>
      <c r="D472" s="118">
        <v>60.823</v>
      </c>
      <c r="E472" s="118">
        <v>40.51</v>
      </c>
      <c r="F472" s="118">
        <v>17.912400000000002</v>
      </c>
      <c r="G472" s="118">
        <v>5.6494</v>
      </c>
      <c r="H472" s="118">
        <v>11</v>
      </c>
      <c r="I472" s="118">
        <v>7.8036000000000003</v>
      </c>
      <c r="J472" s="118">
        <v>2.3973</v>
      </c>
      <c r="K472" s="118"/>
      <c r="L472" s="118">
        <v>1.2589999999999999</v>
      </c>
      <c r="M472" s="118"/>
      <c r="N472" s="118">
        <v>0</v>
      </c>
      <c r="O472" s="118">
        <v>0</v>
      </c>
      <c r="P472" s="118">
        <v>68.869699999999995</v>
      </c>
      <c r="R472" s="118"/>
      <c r="S472" s="119"/>
    </row>
    <row r="473" spans="1:19" x14ac:dyDescent="0.25">
      <c r="A473" s="118" t="s">
        <v>558</v>
      </c>
      <c r="B473" s="118">
        <v>72.725099999999998</v>
      </c>
      <c r="C473" s="118"/>
      <c r="D473" s="118">
        <v>49.671900000000001</v>
      </c>
      <c r="E473" s="118">
        <v>19</v>
      </c>
      <c r="F473" s="118">
        <v>21.4175</v>
      </c>
      <c r="G473" s="118"/>
      <c r="H473" s="118">
        <v>7</v>
      </c>
      <c r="I473" s="118">
        <v>6.3728999999999996</v>
      </c>
      <c r="J473" s="118">
        <v>0.4703</v>
      </c>
      <c r="K473" s="118"/>
      <c r="L473" s="118">
        <v>1.0282</v>
      </c>
      <c r="M473" s="118"/>
      <c r="N473" s="118">
        <v>0</v>
      </c>
      <c r="O473" s="118">
        <v>0</v>
      </c>
      <c r="P473" s="118">
        <v>73.195400000000006</v>
      </c>
      <c r="R473" s="118"/>
      <c r="S473" s="119"/>
    </row>
    <row r="474" spans="1:19" x14ac:dyDescent="0.25">
      <c r="A474" s="118" t="s">
        <v>559</v>
      </c>
      <c r="B474" s="118">
        <v>44.073399999999999</v>
      </c>
      <c r="C474" s="118"/>
      <c r="D474" s="118">
        <v>37.200299999999999</v>
      </c>
      <c r="E474" s="118">
        <v>26.6</v>
      </c>
      <c r="F474" s="118">
        <v>12.9796</v>
      </c>
      <c r="G474" s="118">
        <v>3.4051</v>
      </c>
      <c r="H474" s="118">
        <v>1</v>
      </c>
      <c r="I474" s="118">
        <v>4.7728000000000002</v>
      </c>
      <c r="J474" s="118"/>
      <c r="K474" s="118"/>
      <c r="L474" s="118">
        <v>0.77</v>
      </c>
      <c r="M474" s="118"/>
      <c r="N474" s="118">
        <v>0</v>
      </c>
      <c r="O474" s="118">
        <v>0</v>
      </c>
      <c r="P474" s="118">
        <v>47.478499999999997</v>
      </c>
      <c r="R474" s="118"/>
      <c r="S474" s="119"/>
    </row>
    <row r="475" spans="1:19" x14ac:dyDescent="0.25">
      <c r="A475" s="118" t="s">
        <v>421</v>
      </c>
      <c r="B475" s="120">
        <v>2151.0572999999999</v>
      </c>
      <c r="C475" s="118">
        <v>5.0167000000000002</v>
      </c>
      <c r="D475" s="120">
        <v>2156.0740000000001</v>
      </c>
      <c r="E475" s="120">
        <v>1029.3399999999999</v>
      </c>
      <c r="F475" s="118">
        <v>634.96379999999999</v>
      </c>
      <c r="G475" s="118">
        <v>98.594099999999997</v>
      </c>
      <c r="H475" s="118">
        <v>321</v>
      </c>
      <c r="I475" s="118">
        <v>276.62430000000001</v>
      </c>
      <c r="J475" s="118">
        <v>33.281799999999997</v>
      </c>
      <c r="K475" s="118">
        <v>241</v>
      </c>
      <c r="L475" s="118">
        <v>44.630699999999997</v>
      </c>
      <c r="M475" s="118">
        <v>117.8216</v>
      </c>
      <c r="N475" s="118">
        <v>0</v>
      </c>
      <c r="O475" s="118">
        <v>0</v>
      </c>
      <c r="P475" s="120">
        <v>2405.7714999999998</v>
      </c>
      <c r="Q475" s="120"/>
      <c r="R475" s="118"/>
      <c r="S475" s="119"/>
    </row>
    <row r="476" spans="1:19" x14ac:dyDescent="0.25">
      <c r="A476" s="118" t="s">
        <v>422</v>
      </c>
      <c r="B476" s="118">
        <v>290.16989999999998</v>
      </c>
      <c r="C476" s="118"/>
      <c r="D476" s="118">
        <v>290.16989999999998</v>
      </c>
      <c r="E476" s="118">
        <v>189.64</v>
      </c>
      <c r="F476" s="118">
        <v>85.454999999999998</v>
      </c>
      <c r="G476" s="118">
        <v>26.046199999999999</v>
      </c>
      <c r="H476" s="118">
        <v>38</v>
      </c>
      <c r="I476" s="118">
        <v>37.2288</v>
      </c>
      <c r="J476" s="118">
        <v>0.57840000000000003</v>
      </c>
      <c r="K476" s="118"/>
      <c r="L476" s="118">
        <v>6.0065</v>
      </c>
      <c r="M476" s="118"/>
      <c r="N476" s="118">
        <v>0</v>
      </c>
      <c r="O476" s="118">
        <v>0</v>
      </c>
      <c r="P476" s="118">
        <v>316.79450000000003</v>
      </c>
      <c r="R476" s="118"/>
      <c r="S476" s="119"/>
    </row>
    <row r="477" spans="1:19" x14ac:dyDescent="0.25">
      <c r="A477" s="118" t="s">
        <v>423</v>
      </c>
      <c r="B477" s="118">
        <v>382.6139</v>
      </c>
      <c r="C477" s="118"/>
      <c r="D477" s="118">
        <v>382.6139</v>
      </c>
      <c r="E477" s="118">
        <v>151</v>
      </c>
      <c r="F477" s="118">
        <v>112.6798</v>
      </c>
      <c r="G477" s="118">
        <v>9.5800999999999998</v>
      </c>
      <c r="H477" s="118">
        <v>49</v>
      </c>
      <c r="I477" s="118">
        <v>49.089399999999998</v>
      </c>
      <c r="J477" s="118"/>
      <c r="K477" s="118"/>
      <c r="L477" s="118">
        <v>7.9200999999999997</v>
      </c>
      <c r="M477" s="118"/>
      <c r="N477" s="118">
        <v>1.9512</v>
      </c>
      <c r="O477" s="118">
        <v>0</v>
      </c>
      <c r="P477" s="118">
        <v>394.14519999999999</v>
      </c>
      <c r="Q477" s="120"/>
      <c r="R477" s="118"/>
      <c r="S477" s="119"/>
    </row>
    <row r="478" spans="1:19" x14ac:dyDescent="0.25">
      <c r="A478" s="118" t="s">
        <v>424</v>
      </c>
      <c r="B478" s="118">
        <v>512.05290000000002</v>
      </c>
      <c r="C478" s="118"/>
      <c r="D478" s="118">
        <v>512.05290000000002</v>
      </c>
      <c r="E478" s="118">
        <v>240</v>
      </c>
      <c r="F478" s="118">
        <v>150.7996</v>
      </c>
      <c r="G478" s="118">
        <v>22.3001</v>
      </c>
      <c r="H478" s="118">
        <v>72</v>
      </c>
      <c r="I478" s="118">
        <v>65.696399999999997</v>
      </c>
      <c r="J478" s="118">
        <v>4.7276999999999996</v>
      </c>
      <c r="K478" s="118"/>
      <c r="L478" s="118">
        <v>10.599500000000001</v>
      </c>
      <c r="M478" s="118"/>
      <c r="N478" s="118">
        <v>0</v>
      </c>
      <c r="O478" s="118">
        <v>0</v>
      </c>
      <c r="P478" s="118">
        <v>539.08069999999998</v>
      </c>
      <c r="R478" s="118"/>
      <c r="S478" s="119"/>
    </row>
    <row r="479" spans="1:19" x14ac:dyDescent="0.25">
      <c r="A479" s="118" t="s">
        <v>425</v>
      </c>
      <c r="B479" s="118">
        <v>473.90800000000002</v>
      </c>
      <c r="C479" s="118">
        <v>8.8908000000000005</v>
      </c>
      <c r="D479" s="118">
        <v>482.79880000000003</v>
      </c>
      <c r="E479" s="118">
        <v>223</v>
      </c>
      <c r="F479" s="118">
        <v>142.1842</v>
      </c>
      <c r="G479" s="118">
        <v>20.203900000000001</v>
      </c>
      <c r="H479" s="118">
        <v>85</v>
      </c>
      <c r="I479" s="118">
        <v>61.943100000000001</v>
      </c>
      <c r="J479" s="118">
        <v>17.2927</v>
      </c>
      <c r="K479" s="118"/>
      <c r="L479" s="118">
        <v>9.9939</v>
      </c>
      <c r="M479" s="118"/>
      <c r="N479" s="118">
        <v>0</v>
      </c>
      <c r="O479" s="118">
        <v>0</v>
      </c>
      <c r="P479" s="118">
        <v>520.29539999999997</v>
      </c>
      <c r="R479" s="118"/>
      <c r="S479" s="119"/>
    </row>
    <row r="480" spans="1:19" x14ac:dyDescent="0.25">
      <c r="A480" s="118" t="s">
        <v>426</v>
      </c>
      <c r="B480" s="118">
        <v>710.63570000000004</v>
      </c>
      <c r="C480" s="118">
        <v>33.268900000000002</v>
      </c>
      <c r="D480" s="118">
        <v>743.90459999999996</v>
      </c>
      <c r="E480" s="118">
        <v>365.41</v>
      </c>
      <c r="F480" s="118">
        <v>219.07990000000001</v>
      </c>
      <c r="G480" s="118">
        <v>36.582500000000003</v>
      </c>
      <c r="H480" s="118">
        <v>97</v>
      </c>
      <c r="I480" s="118">
        <v>95.442999999999998</v>
      </c>
      <c r="J480" s="118">
        <v>1.1677999999999999</v>
      </c>
      <c r="K480" s="118"/>
      <c r="L480" s="118">
        <v>15.3988</v>
      </c>
      <c r="M480" s="118"/>
      <c r="N480" s="118">
        <v>0</v>
      </c>
      <c r="O480" s="118">
        <v>0</v>
      </c>
      <c r="P480" s="118">
        <v>781.6549</v>
      </c>
      <c r="R480" s="118"/>
      <c r="S480" s="119"/>
    </row>
    <row r="481" spans="1:19" x14ac:dyDescent="0.25">
      <c r="A481" s="118" t="s">
        <v>427</v>
      </c>
      <c r="B481" s="118">
        <v>606.47969999999998</v>
      </c>
      <c r="C481" s="118">
        <v>3.0230999999999999</v>
      </c>
      <c r="D481" s="118">
        <v>609.50279999999998</v>
      </c>
      <c r="E481" s="118">
        <v>364.49</v>
      </c>
      <c r="F481" s="118">
        <v>179.49860000000001</v>
      </c>
      <c r="G481" s="118">
        <v>46.247900000000001</v>
      </c>
      <c r="H481" s="118">
        <v>95</v>
      </c>
      <c r="I481" s="118">
        <v>78.199200000000005</v>
      </c>
      <c r="J481" s="118">
        <v>12.6006</v>
      </c>
      <c r="K481" s="118"/>
      <c r="L481" s="118">
        <v>12.6167</v>
      </c>
      <c r="M481" s="118"/>
      <c r="N481" s="118">
        <v>0</v>
      </c>
      <c r="O481" s="118">
        <v>0</v>
      </c>
      <c r="P481" s="118">
        <v>668.35130000000004</v>
      </c>
      <c r="R481" s="118"/>
      <c r="S481" s="119"/>
    </row>
    <row r="482" spans="1:19" x14ac:dyDescent="0.25">
      <c r="A482" s="118" t="s">
        <v>428</v>
      </c>
      <c r="B482" s="118">
        <v>843.41830000000004</v>
      </c>
      <c r="C482" s="118"/>
      <c r="D482" s="118">
        <v>843.41830000000004</v>
      </c>
      <c r="E482" s="118">
        <v>436</v>
      </c>
      <c r="F482" s="118">
        <v>248.38669999999999</v>
      </c>
      <c r="G482" s="118">
        <v>46.903300000000002</v>
      </c>
      <c r="H482" s="118">
        <v>158</v>
      </c>
      <c r="I482" s="118">
        <v>108.2106</v>
      </c>
      <c r="J482" s="118">
        <v>37.342100000000002</v>
      </c>
      <c r="K482" s="118"/>
      <c r="L482" s="118">
        <v>17.4588</v>
      </c>
      <c r="M482" s="118"/>
      <c r="N482" s="118">
        <v>1.0210999999999999</v>
      </c>
      <c r="O482" s="118">
        <v>0</v>
      </c>
      <c r="P482" s="118">
        <v>928.6848</v>
      </c>
      <c r="Q482" s="120"/>
      <c r="R482" s="118"/>
      <c r="S482" s="119"/>
    </row>
    <row r="483" spans="1:19" x14ac:dyDescent="0.25">
      <c r="A483" s="118" t="s">
        <v>429</v>
      </c>
      <c r="B483" s="118">
        <v>244.6003</v>
      </c>
      <c r="C483" s="118"/>
      <c r="D483" s="118">
        <v>244.6003</v>
      </c>
      <c r="E483" s="118">
        <v>192.51</v>
      </c>
      <c r="F483" s="118">
        <v>72.034800000000004</v>
      </c>
      <c r="G483" s="118">
        <v>30.1188</v>
      </c>
      <c r="H483" s="118">
        <v>50</v>
      </c>
      <c r="I483" s="118">
        <v>31.382200000000001</v>
      </c>
      <c r="J483" s="118">
        <v>13.9633</v>
      </c>
      <c r="K483" s="118"/>
      <c r="L483" s="118">
        <v>5.0632000000000001</v>
      </c>
      <c r="M483" s="118"/>
      <c r="N483" s="118">
        <v>0</v>
      </c>
      <c r="O483" s="118">
        <v>0</v>
      </c>
      <c r="P483" s="118">
        <v>288.68239999999997</v>
      </c>
      <c r="Q483" s="120"/>
      <c r="R483" s="118"/>
      <c r="S483" s="119"/>
    </row>
    <row r="484" spans="1:19" x14ac:dyDescent="0.25">
      <c r="A484" s="118" t="s">
        <v>430</v>
      </c>
      <c r="B484" s="120">
        <v>2722.8656000000001</v>
      </c>
      <c r="C484" s="118">
        <v>4.9399999999999999E-2</v>
      </c>
      <c r="D484" s="120">
        <v>2722.915</v>
      </c>
      <c r="E484" s="120">
        <v>1946.23</v>
      </c>
      <c r="F484" s="118">
        <v>801.89850000000001</v>
      </c>
      <c r="G484" s="118">
        <v>286.0829</v>
      </c>
      <c r="H484" s="118">
        <v>324</v>
      </c>
      <c r="I484" s="118">
        <v>349.35</v>
      </c>
      <c r="J484" s="118"/>
      <c r="K484" s="118">
        <v>21</v>
      </c>
      <c r="L484" s="118">
        <v>56.3643</v>
      </c>
      <c r="M484" s="118"/>
      <c r="N484" s="118">
        <v>39.270699999999998</v>
      </c>
      <c r="O484" s="118">
        <v>0</v>
      </c>
      <c r="P484" s="120">
        <v>3048.2685999999999</v>
      </c>
      <c r="R484" s="118"/>
      <c r="S484" s="119"/>
    </row>
    <row r="485" spans="1:19" x14ac:dyDescent="0.25">
      <c r="A485" s="118" t="s">
        <v>561</v>
      </c>
      <c r="B485" s="118">
        <v>153.60820000000001</v>
      </c>
      <c r="C485" s="118"/>
      <c r="D485" s="118">
        <v>121.30419999999999</v>
      </c>
      <c r="E485" s="118">
        <v>46</v>
      </c>
      <c r="F485" s="118">
        <v>45.2376</v>
      </c>
      <c r="G485" s="118">
        <v>0.19059999999999999</v>
      </c>
      <c r="H485" s="118">
        <v>29</v>
      </c>
      <c r="I485" s="118">
        <v>15.5633</v>
      </c>
      <c r="J485" s="118">
        <v>10.077500000000001</v>
      </c>
      <c r="K485" s="118"/>
      <c r="L485" s="118">
        <v>2.5110000000000001</v>
      </c>
      <c r="M485" s="118"/>
      <c r="N485" s="118">
        <v>0</v>
      </c>
      <c r="O485" s="118">
        <v>0</v>
      </c>
      <c r="P485" s="118">
        <v>163.87629999999999</v>
      </c>
      <c r="R485" s="118"/>
      <c r="S485" s="119"/>
    </row>
    <row r="486" spans="1:19" x14ac:dyDescent="0.25">
      <c r="A486" s="118" t="s">
        <v>431</v>
      </c>
      <c r="B486" s="118">
        <v>311.79149999999998</v>
      </c>
      <c r="C486" s="118">
        <v>9.3064</v>
      </c>
      <c r="D486" s="118">
        <v>321.09789999999998</v>
      </c>
      <c r="E486" s="118">
        <v>156</v>
      </c>
      <c r="F486" s="118">
        <v>94.563299999999998</v>
      </c>
      <c r="G486" s="118">
        <v>15.3592</v>
      </c>
      <c r="H486" s="118">
        <v>43</v>
      </c>
      <c r="I486" s="118">
        <v>41.196899999999999</v>
      </c>
      <c r="J486" s="118">
        <v>1.3524</v>
      </c>
      <c r="K486" s="118"/>
      <c r="L486" s="118">
        <v>6.6467000000000001</v>
      </c>
      <c r="M486" s="118"/>
      <c r="N486" s="118">
        <v>0</v>
      </c>
      <c r="O486" s="118">
        <v>0</v>
      </c>
      <c r="P486" s="118">
        <v>337.80950000000001</v>
      </c>
      <c r="Q486" s="120"/>
      <c r="R486" s="118"/>
      <c r="S486" s="119"/>
    </row>
    <row r="487" spans="1:19" x14ac:dyDescent="0.25">
      <c r="A487" s="118" t="s">
        <v>432</v>
      </c>
      <c r="B487" s="118">
        <v>419.9957</v>
      </c>
      <c r="C487" s="118"/>
      <c r="D487" s="118">
        <v>419.9957</v>
      </c>
      <c r="E487" s="118">
        <v>337</v>
      </c>
      <c r="F487" s="118">
        <v>123.6887</v>
      </c>
      <c r="G487" s="118">
        <v>53.327800000000003</v>
      </c>
      <c r="H487" s="118">
        <v>69</v>
      </c>
      <c r="I487" s="118">
        <v>53.885399999999997</v>
      </c>
      <c r="J487" s="118">
        <v>11.335900000000001</v>
      </c>
      <c r="K487" s="118">
        <v>2</v>
      </c>
      <c r="L487" s="118">
        <v>8.6938999999999993</v>
      </c>
      <c r="M487" s="118"/>
      <c r="N487" s="118">
        <v>10.7437</v>
      </c>
      <c r="O487" s="118">
        <v>0</v>
      </c>
      <c r="P487" s="118">
        <v>495.40309999999999</v>
      </c>
      <c r="R487" s="118"/>
      <c r="S487" s="119"/>
    </row>
    <row r="488" spans="1:19" x14ac:dyDescent="0.25">
      <c r="A488" s="118" t="s">
        <v>433</v>
      </c>
      <c r="B488" s="118">
        <v>252.5198</v>
      </c>
      <c r="C488" s="118">
        <v>13.380699999999999</v>
      </c>
      <c r="D488" s="118">
        <v>265.90050000000002</v>
      </c>
      <c r="E488" s="118">
        <v>191.86</v>
      </c>
      <c r="F488" s="118">
        <v>78.307699999999997</v>
      </c>
      <c r="G488" s="118">
        <v>28.388100000000001</v>
      </c>
      <c r="H488" s="118">
        <v>32</v>
      </c>
      <c r="I488" s="118">
        <v>34.115000000000002</v>
      </c>
      <c r="J488" s="118"/>
      <c r="K488" s="118"/>
      <c r="L488" s="118">
        <v>5.5041000000000002</v>
      </c>
      <c r="M488" s="118"/>
      <c r="N488" s="118">
        <v>0</v>
      </c>
      <c r="O488" s="118">
        <v>0</v>
      </c>
      <c r="P488" s="118">
        <v>294.28859999999997</v>
      </c>
      <c r="R488" s="118"/>
      <c r="S488" s="119"/>
    </row>
    <row r="489" spans="1:19" x14ac:dyDescent="0.25">
      <c r="A489" s="118" t="s">
        <v>434</v>
      </c>
      <c r="B489" s="118">
        <v>251.2663</v>
      </c>
      <c r="C489" s="118"/>
      <c r="D489" s="118">
        <v>251.2663</v>
      </c>
      <c r="E489" s="118">
        <v>63</v>
      </c>
      <c r="F489" s="118">
        <v>73.997900000000001</v>
      </c>
      <c r="G489" s="118"/>
      <c r="H489" s="118">
        <v>19</v>
      </c>
      <c r="I489" s="118">
        <v>32.237499999999997</v>
      </c>
      <c r="J489" s="118"/>
      <c r="K489" s="118"/>
      <c r="L489" s="118">
        <v>5.2012</v>
      </c>
      <c r="M489" s="118"/>
      <c r="N489" s="118">
        <v>0</v>
      </c>
      <c r="O489" s="118">
        <v>0</v>
      </c>
      <c r="P489" s="118">
        <v>251.2663</v>
      </c>
      <c r="R489" s="118"/>
      <c r="S489" s="119"/>
    </row>
    <row r="490" spans="1:19" x14ac:dyDescent="0.25">
      <c r="A490" s="118" t="s">
        <v>435</v>
      </c>
      <c r="B490" s="118">
        <v>619.52779999999996</v>
      </c>
      <c r="C490" s="118">
        <v>6.4799999999999996E-2</v>
      </c>
      <c r="D490" s="118">
        <v>619.59259999999995</v>
      </c>
      <c r="E490" s="118">
        <v>330.56</v>
      </c>
      <c r="F490" s="118">
        <v>182.47</v>
      </c>
      <c r="G490" s="118">
        <v>37.022500000000001</v>
      </c>
      <c r="H490" s="118">
        <v>96</v>
      </c>
      <c r="I490" s="118">
        <v>79.493700000000004</v>
      </c>
      <c r="J490" s="118">
        <v>12.3797</v>
      </c>
      <c r="K490" s="118">
        <v>1</v>
      </c>
      <c r="L490" s="118">
        <v>12.8256</v>
      </c>
      <c r="M490" s="118"/>
      <c r="N490" s="118">
        <v>0</v>
      </c>
      <c r="O490" s="118">
        <v>0</v>
      </c>
      <c r="P490" s="118">
        <v>668.99480000000005</v>
      </c>
      <c r="Q490" s="120"/>
      <c r="R490" s="118"/>
      <c r="S490" s="119"/>
    </row>
    <row r="491" spans="1:19" x14ac:dyDescent="0.25">
      <c r="A491" s="118" t="s">
        <v>436</v>
      </c>
      <c r="B491" s="118">
        <v>245.6181</v>
      </c>
      <c r="C491" s="118"/>
      <c r="D491" s="118">
        <v>245.6181</v>
      </c>
      <c r="E491" s="118">
        <v>164</v>
      </c>
      <c r="F491" s="118">
        <v>72.334500000000006</v>
      </c>
      <c r="G491" s="118">
        <v>22.916399999999999</v>
      </c>
      <c r="H491" s="118">
        <v>24</v>
      </c>
      <c r="I491" s="118">
        <v>31.512799999999999</v>
      </c>
      <c r="J491" s="118"/>
      <c r="K491" s="118"/>
      <c r="L491" s="118">
        <v>5.0842999999999998</v>
      </c>
      <c r="M491" s="118"/>
      <c r="N491" s="118">
        <v>0</v>
      </c>
      <c r="O491" s="118">
        <v>0</v>
      </c>
      <c r="P491" s="118">
        <v>268.53449999999998</v>
      </c>
      <c r="R491" s="118"/>
      <c r="S491" s="119"/>
    </row>
    <row r="492" spans="1:19" x14ac:dyDescent="0.25">
      <c r="A492" s="118" t="s">
        <v>437</v>
      </c>
      <c r="B492" s="118">
        <v>212.54560000000001</v>
      </c>
      <c r="C492" s="118"/>
      <c r="D492" s="118">
        <v>212.54560000000001</v>
      </c>
      <c r="E492" s="118">
        <v>133</v>
      </c>
      <c r="F492" s="118">
        <v>62.594700000000003</v>
      </c>
      <c r="G492" s="118">
        <v>17.601299999999998</v>
      </c>
      <c r="H492" s="118">
        <v>27</v>
      </c>
      <c r="I492" s="118">
        <v>27.269600000000001</v>
      </c>
      <c r="J492" s="118"/>
      <c r="K492" s="118">
        <v>4</v>
      </c>
      <c r="L492" s="118">
        <v>4.3997000000000002</v>
      </c>
      <c r="M492" s="118"/>
      <c r="N492" s="118">
        <v>0</v>
      </c>
      <c r="O492" s="118">
        <v>0</v>
      </c>
      <c r="P492" s="118">
        <v>230.14689999999999</v>
      </c>
      <c r="R492" s="118"/>
      <c r="S492" s="119"/>
    </row>
    <row r="493" spans="1:19" x14ac:dyDescent="0.25">
      <c r="A493" s="118" t="s">
        <v>438</v>
      </c>
      <c r="B493" s="118">
        <v>395.68700000000001</v>
      </c>
      <c r="C493" s="118"/>
      <c r="D493" s="118">
        <v>395.68700000000001</v>
      </c>
      <c r="E493" s="118">
        <v>231.75</v>
      </c>
      <c r="F493" s="118">
        <v>116.52979999999999</v>
      </c>
      <c r="G493" s="118">
        <v>28.805</v>
      </c>
      <c r="H493" s="118">
        <v>49</v>
      </c>
      <c r="I493" s="118">
        <v>50.766599999999997</v>
      </c>
      <c r="J493" s="118"/>
      <c r="K493" s="118"/>
      <c r="L493" s="118">
        <v>8.1906999999999996</v>
      </c>
      <c r="M493" s="118"/>
      <c r="N493" s="118">
        <v>0</v>
      </c>
      <c r="O493" s="118">
        <v>0</v>
      </c>
      <c r="P493" s="118">
        <v>424.49200000000002</v>
      </c>
      <c r="R493" s="118"/>
      <c r="S493" s="119"/>
    </row>
    <row r="494" spans="1:19" x14ac:dyDescent="0.25">
      <c r="A494" s="118" t="s">
        <v>439</v>
      </c>
      <c r="B494" s="118">
        <v>700.65200000000004</v>
      </c>
      <c r="C494" s="118">
        <v>58.251800000000003</v>
      </c>
      <c r="D494" s="118">
        <v>758.90380000000005</v>
      </c>
      <c r="E494" s="118">
        <v>432.57</v>
      </c>
      <c r="F494" s="118">
        <v>223.49719999999999</v>
      </c>
      <c r="G494" s="118">
        <v>52.2682</v>
      </c>
      <c r="H494" s="118">
        <v>96</v>
      </c>
      <c r="I494" s="118">
        <v>97.367400000000004</v>
      </c>
      <c r="J494" s="118"/>
      <c r="K494" s="118"/>
      <c r="L494" s="118">
        <v>15.709300000000001</v>
      </c>
      <c r="M494" s="118"/>
      <c r="N494" s="118">
        <v>1.8348</v>
      </c>
      <c r="O494" s="118">
        <v>0</v>
      </c>
      <c r="P494" s="118">
        <v>813.0068</v>
      </c>
      <c r="Q494" s="120"/>
      <c r="R494" s="118"/>
      <c r="S494" s="119"/>
    </row>
    <row r="495" spans="1:19" x14ac:dyDescent="0.25">
      <c r="A495" s="118" t="s">
        <v>440</v>
      </c>
      <c r="B495" s="118">
        <v>571.84799999999996</v>
      </c>
      <c r="C495" s="118">
        <v>1.8909</v>
      </c>
      <c r="D495" s="118">
        <v>573.73889999999994</v>
      </c>
      <c r="E495" s="118">
        <v>306</v>
      </c>
      <c r="F495" s="118">
        <v>168.96610000000001</v>
      </c>
      <c r="G495" s="118">
        <v>34.258499999999998</v>
      </c>
      <c r="H495" s="118">
        <v>71</v>
      </c>
      <c r="I495" s="118">
        <v>73.610699999999994</v>
      </c>
      <c r="J495" s="118"/>
      <c r="K495" s="118"/>
      <c r="L495" s="118">
        <v>11.8764</v>
      </c>
      <c r="M495" s="118"/>
      <c r="N495" s="118">
        <v>9.9741</v>
      </c>
      <c r="O495" s="118">
        <v>0</v>
      </c>
      <c r="P495" s="118">
        <v>617.97149999999999</v>
      </c>
      <c r="R495" s="118"/>
      <c r="S495" s="119"/>
    </row>
    <row r="496" spans="1:19" x14ac:dyDescent="0.25">
      <c r="A496" s="118" t="s">
        <v>441</v>
      </c>
      <c r="B496" s="120">
        <v>1889.6987999999999</v>
      </c>
      <c r="C496" s="118">
        <v>34.718899999999998</v>
      </c>
      <c r="D496" s="120">
        <v>1924.4177</v>
      </c>
      <c r="E496" s="118">
        <v>862.24</v>
      </c>
      <c r="F496" s="118">
        <v>566.74099999999999</v>
      </c>
      <c r="G496" s="118">
        <v>73.874700000000004</v>
      </c>
      <c r="H496" s="118">
        <v>269</v>
      </c>
      <c r="I496" s="118">
        <v>246.90280000000001</v>
      </c>
      <c r="J496" s="118">
        <v>16.572900000000001</v>
      </c>
      <c r="K496" s="118">
        <v>10</v>
      </c>
      <c r="L496" s="118">
        <v>39.8354</v>
      </c>
      <c r="M496" s="118"/>
      <c r="N496" s="118">
        <v>34.039000000000001</v>
      </c>
      <c r="O496" s="118">
        <v>0</v>
      </c>
      <c r="P496" s="120">
        <v>2048.9043000000001</v>
      </c>
      <c r="Q496" s="120"/>
      <c r="R496" s="118"/>
      <c r="S496" s="119"/>
    </row>
    <row r="497" spans="1:19" x14ac:dyDescent="0.25">
      <c r="A497" s="118" t="s">
        <v>442</v>
      </c>
      <c r="B497" s="118">
        <v>465.44569999999999</v>
      </c>
      <c r="C497" s="118">
        <v>14.2492</v>
      </c>
      <c r="D497" s="118">
        <v>479.69490000000002</v>
      </c>
      <c r="E497" s="118">
        <v>305</v>
      </c>
      <c r="F497" s="118">
        <v>141.27010000000001</v>
      </c>
      <c r="G497" s="118">
        <v>40.932499999999997</v>
      </c>
      <c r="H497" s="118">
        <v>55</v>
      </c>
      <c r="I497" s="118">
        <v>61.544899999999998</v>
      </c>
      <c r="J497" s="118"/>
      <c r="K497" s="118"/>
      <c r="L497" s="118">
        <v>9.9297000000000004</v>
      </c>
      <c r="M497" s="118"/>
      <c r="N497" s="118">
        <v>0</v>
      </c>
      <c r="O497" s="118">
        <v>0</v>
      </c>
      <c r="P497" s="118">
        <v>520.62739999999997</v>
      </c>
      <c r="R497" s="118"/>
      <c r="S497" s="119"/>
    </row>
    <row r="498" spans="1:19" x14ac:dyDescent="0.25">
      <c r="A498" s="118" t="s">
        <v>443</v>
      </c>
      <c r="B498" s="118">
        <v>167.18360000000001</v>
      </c>
      <c r="C498" s="118">
        <v>8.7548999999999992</v>
      </c>
      <c r="D498" s="118">
        <v>175.9385</v>
      </c>
      <c r="E498" s="118">
        <v>124</v>
      </c>
      <c r="F498" s="118">
        <v>51.813899999999997</v>
      </c>
      <c r="G498" s="118">
        <v>18.046500000000002</v>
      </c>
      <c r="H498" s="118">
        <v>25</v>
      </c>
      <c r="I498" s="118">
        <v>22.572900000000001</v>
      </c>
      <c r="J498" s="118">
        <v>1.8203</v>
      </c>
      <c r="K498" s="118"/>
      <c r="L498" s="118">
        <v>3.6419000000000001</v>
      </c>
      <c r="M498" s="118"/>
      <c r="N498" s="118">
        <v>0</v>
      </c>
      <c r="O498" s="118">
        <v>0</v>
      </c>
      <c r="P498" s="118">
        <v>195.80529999999999</v>
      </c>
      <c r="Q498" s="120"/>
      <c r="R498" s="118"/>
      <c r="S498" s="119"/>
    </row>
    <row r="499" spans="1:19" x14ac:dyDescent="0.25">
      <c r="A499" s="118" t="s">
        <v>444</v>
      </c>
      <c r="B499" s="118">
        <v>385.72739999999999</v>
      </c>
      <c r="C499" s="118">
        <v>38.9405</v>
      </c>
      <c r="D499" s="118">
        <v>424.66789999999997</v>
      </c>
      <c r="E499" s="118">
        <v>170.5</v>
      </c>
      <c r="F499" s="118">
        <v>125.0647</v>
      </c>
      <c r="G499" s="118">
        <v>11.3588</v>
      </c>
      <c r="H499" s="118">
        <v>64</v>
      </c>
      <c r="I499" s="118">
        <v>54.484900000000003</v>
      </c>
      <c r="J499" s="118">
        <v>7.1363000000000003</v>
      </c>
      <c r="K499" s="118">
        <v>2</v>
      </c>
      <c r="L499" s="118">
        <v>8.7905999999999995</v>
      </c>
      <c r="M499" s="118"/>
      <c r="N499" s="118">
        <v>0</v>
      </c>
      <c r="O499" s="118">
        <v>0</v>
      </c>
      <c r="P499" s="118">
        <v>443.16300000000001</v>
      </c>
      <c r="R499" s="118"/>
      <c r="S499" s="119"/>
    </row>
    <row r="500" spans="1:19" x14ac:dyDescent="0.25">
      <c r="A500" s="118" t="s">
        <v>445</v>
      </c>
      <c r="B500" s="118">
        <v>470.21749999999997</v>
      </c>
      <c r="C500" s="118">
        <v>21.448899999999998</v>
      </c>
      <c r="D500" s="118">
        <v>491.66640000000001</v>
      </c>
      <c r="E500" s="118">
        <v>244</v>
      </c>
      <c r="F500" s="118">
        <v>144.79580000000001</v>
      </c>
      <c r="G500" s="118">
        <v>24.801100000000002</v>
      </c>
      <c r="H500" s="118">
        <v>68</v>
      </c>
      <c r="I500" s="118">
        <v>63.080800000000004</v>
      </c>
      <c r="J500" s="118">
        <v>3.6894</v>
      </c>
      <c r="K500" s="118">
        <v>2</v>
      </c>
      <c r="L500" s="118">
        <v>10.1775</v>
      </c>
      <c r="M500" s="118"/>
      <c r="N500" s="118">
        <v>0</v>
      </c>
      <c r="O500" s="118">
        <v>0</v>
      </c>
      <c r="P500" s="118">
        <v>520.15689999999995</v>
      </c>
      <c r="R500" s="118"/>
      <c r="S500" s="119"/>
    </row>
    <row r="501" spans="1:19" x14ac:dyDescent="0.25">
      <c r="A501" s="118" t="s">
        <v>446</v>
      </c>
      <c r="B501" s="120">
        <v>1539.8244</v>
      </c>
      <c r="C501" s="118">
        <v>68.695700000000002</v>
      </c>
      <c r="D501" s="120">
        <v>1608.5201</v>
      </c>
      <c r="E501" s="118">
        <v>877.7</v>
      </c>
      <c r="F501" s="118">
        <v>473.70920000000001</v>
      </c>
      <c r="G501" s="118">
        <v>100.99769999999999</v>
      </c>
      <c r="H501" s="118">
        <v>268</v>
      </c>
      <c r="I501" s="118">
        <v>206.37309999999999</v>
      </c>
      <c r="J501" s="118">
        <v>46.220199999999998</v>
      </c>
      <c r="K501" s="118">
        <v>19</v>
      </c>
      <c r="L501" s="118">
        <v>33.296399999999998</v>
      </c>
      <c r="M501" s="118"/>
      <c r="N501" s="118">
        <v>0</v>
      </c>
      <c r="O501" s="118">
        <v>0</v>
      </c>
      <c r="P501" s="120">
        <v>1755.7380000000001</v>
      </c>
      <c r="R501" s="118"/>
      <c r="S501" s="119"/>
    </row>
    <row r="502" spans="1:19" x14ac:dyDescent="0.25">
      <c r="A502" s="118" t="s">
        <v>447</v>
      </c>
      <c r="B502" s="118">
        <v>437.72250000000003</v>
      </c>
      <c r="C502" s="118">
        <v>19.184799999999999</v>
      </c>
      <c r="D502" s="118">
        <v>456.90730000000002</v>
      </c>
      <c r="E502" s="118">
        <v>223.71</v>
      </c>
      <c r="F502" s="118">
        <v>134.5592</v>
      </c>
      <c r="G502" s="118">
        <v>22.287700000000001</v>
      </c>
      <c r="H502" s="118">
        <v>102</v>
      </c>
      <c r="I502" s="118">
        <v>58.621200000000002</v>
      </c>
      <c r="J502" s="118">
        <v>32.534100000000002</v>
      </c>
      <c r="K502" s="118"/>
      <c r="L502" s="118">
        <v>9.4580000000000002</v>
      </c>
      <c r="M502" s="118"/>
      <c r="N502" s="118">
        <v>0</v>
      </c>
      <c r="O502" s="118">
        <v>0</v>
      </c>
      <c r="P502" s="118">
        <v>511.72910000000002</v>
      </c>
      <c r="Q502" s="120"/>
      <c r="R502" s="118"/>
      <c r="S502" s="119"/>
    </row>
    <row r="503" spans="1:19" x14ac:dyDescent="0.25">
      <c r="A503" s="118" t="s">
        <v>448</v>
      </c>
      <c r="B503" s="118">
        <v>239.89330000000001</v>
      </c>
      <c r="C503" s="118"/>
      <c r="D503" s="118">
        <v>239.89330000000001</v>
      </c>
      <c r="E503" s="118">
        <v>122</v>
      </c>
      <c r="F503" s="118">
        <v>70.648600000000002</v>
      </c>
      <c r="G503" s="118">
        <v>12.837899999999999</v>
      </c>
      <c r="H503" s="118">
        <v>29</v>
      </c>
      <c r="I503" s="118">
        <v>30.778300000000002</v>
      </c>
      <c r="J503" s="118"/>
      <c r="K503" s="118">
        <v>3</v>
      </c>
      <c r="L503" s="118">
        <v>4.9657999999999998</v>
      </c>
      <c r="M503" s="118"/>
      <c r="N503" s="118">
        <v>0</v>
      </c>
      <c r="O503" s="118">
        <v>0</v>
      </c>
      <c r="P503" s="118">
        <v>252.7312</v>
      </c>
      <c r="R503" s="118"/>
      <c r="S503" s="119"/>
    </row>
    <row r="504" spans="1:19" x14ac:dyDescent="0.25">
      <c r="A504" s="118" t="s">
        <v>449</v>
      </c>
      <c r="B504" s="118">
        <v>588.95590000000004</v>
      </c>
      <c r="C504" s="118">
        <v>23.192499999999999</v>
      </c>
      <c r="D504" s="118">
        <v>612.14840000000004</v>
      </c>
      <c r="E504" s="118">
        <v>297</v>
      </c>
      <c r="F504" s="118">
        <v>180.27770000000001</v>
      </c>
      <c r="G504" s="118">
        <v>29.180599999999998</v>
      </c>
      <c r="H504" s="118">
        <v>59</v>
      </c>
      <c r="I504" s="118">
        <v>78.538600000000002</v>
      </c>
      <c r="J504" s="118"/>
      <c r="K504" s="118">
        <v>183</v>
      </c>
      <c r="L504" s="118">
        <v>12.6715</v>
      </c>
      <c r="M504" s="118">
        <v>102.19710000000001</v>
      </c>
      <c r="N504" s="118">
        <v>0</v>
      </c>
      <c r="O504" s="118">
        <v>0</v>
      </c>
      <c r="P504" s="118">
        <v>743.52610000000004</v>
      </c>
      <c r="Q504" s="120"/>
      <c r="R504" s="118"/>
      <c r="S504" s="119"/>
    </row>
    <row r="505" spans="1:19" x14ac:dyDescent="0.25">
      <c r="A505" s="118" t="s">
        <v>450</v>
      </c>
      <c r="B505" s="118">
        <v>63.844099999999997</v>
      </c>
      <c r="C505" s="118"/>
      <c r="D505" s="118">
        <v>63.844099999999997</v>
      </c>
      <c r="E505" s="118">
        <v>34</v>
      </c>
      <c r="F505" s="118">
        <v>18.802099999999999</v>
      </c>
      <c r="G505" s="118">
        <v>3.7995000000000001</v>
      </c>
      <c r="H505" s="118">
        <v>11</v>
      </c>
      <c r="I505" s="118">
        <v>8.1912000000000003</v>
      </c>
      <c r="J505" s="118">
        <v>2.1065999999999998</v>
      </c>
      <c r="K505" s="118"/>
      <c r="L505" s="118">
        <v>1.3216000000000001</v>
      </c>
      <c r="M505" s="118"/>
      <c r="N505" s="118">
        <v>0</v>
      </c>
      <c r="O505" s="118">
        <v>0</v>
      </c>
      <c r="P505" s="118">
        <v>69.750200000000007</v>
      </c>
      <c r="Q505" s="120"/>
      <c r="R505" s="118"/>
      <c r="S505" s="119"/>
    </row>
    <row r="506" spans="1:19" x14ac:dyDescent="0.25">
      <c r="A506" s="118" t="s">
        <v>451</v>
      </c>
      <c r="B506" s="118">
        <v>161.64109999999999</v>
      </c>
      <c r="C506" s="118"/>
      <c r="D506" s="118">
        <v>161.64109999999999</v>
      </c>
      <c r="E506" s="118">
        <v>119</v>
      </c>
      <c r="F506" s="118">
        <v>47.603299999999997</v>
      </c>
      <c r="G506" s="118">
        <v>17.8492</v>
      </c>
      <c r="H506" s="118">
        <v>47</v>
      </c>
      <c r="I506" s="118">
        <v>20.738600000000002</v>
      </c>
      <c r="J506" s="118">
        <v>19.696100000000001</v>
      </c>
      <c r="K506" s="118"/>
      <c r="L506" s="118">
        <v>3.3460000000000001</v>
      </c>
      <c r="M506" s="118"/>
      <c r="N506" s="118">
        <v>3.7785000000000002</v>
      </c>
      <c r="O506" s="118">
        <v>0</v>
      </c>
      <c r="P506" s="118">
        <v>202.9649</v>
      </c>
      <c r="Q506" s="120"/>
      <c r="R506" s="118"/>
      <c r="S506" s="119"/>
    </row>
    <row r="507" spans="1:19" x14ac:dyDescent="0.25">
      <c r="A507" s="118" t="s">
        <v>562</v>
      </c>
      <c r="B507" s="118">
        <v>183.0359</v>
      </c>
      <c r="C507" s="118"/>
      <c r="D507" s="118">
        <v>133.0677</v>
      </c>
      <c r="E507" s="118">
        <v>131</v>
      </c>
      <c r="F507" s="118">
        <v>53.9041</v>
      </c>
      <c r="G507" s="118">
        <v>19.274000000000001</v>
      </c>
      <c r="H507" s="118">
        <v>24</v>
      </c>
      <c r="I507" s="118">
        <v>17.072600000000001</v>
      </c>
      <c r="J507" s="118">
        <v>5.1955999999999998</v>
      </c>
      <c r="K507" s="118">
        <v>1</v>
      </c>
      <c r="L507" s="118">
        <v>2.7545000000000002</v>
      </c>
      <c r="M507" s="118"/>
      <c r="N507" s="118">
        <v>0</v>
      </c>
      <c r="O507" s="118">
        <v>0</v>
      </c>
      <c r="P507" s="118">
        <v>207.50550000000001</v>
      </c>
      <c r="R507" s="118"/>
      <c r="S507" s="119"/>
    </row>
    <row r="508" spans="1:19" x14ac:dyDescent="0.25">
      <c r="A508" s="118" t="s">
        <v>452</v>
      </c>
      <c r="B508" s="120">
        <v>1002.3164</v>
      </c>
      <c r="C508" s="118">
        <v>9.8773999999999997</v>
      </c>
      <c r="D508" s="120">
        <v>1012.1938</v>
      </c>
      <c r="E508" s="118">
        <v>555</v>
      </c>
      <c r="F508" s="118">
        <v>298.09109999999998</v>
      </c>
      <c r="G508" s="118">
        <v>64.227199999999996</v>
      </c>
      <c r="H508" s="118">
        <v>203</v>
      </c>
      <c r="I508" s="118">
        <v>129.86449999999999</v>
      </c>
      <c r="J508" s="118">
        <v>54.851700000000001</v>
      </c>
      <c r="K508" s="118">
        <v>3</v>
      </c>
      <c r="L508" s="118">
        <v>20.952400000000001</v>
      </c>
      <c r="M508" s="118"/>
      <c r="N508" s="118">
        <v>18.7163</v>
      </c>
      <c r="O508" s="118">
        <v>0</v>
      </c>
      <c r="P508" s="120">
        <v>1149.989</v>
      </c>
      <c r="R508" s="118"/>
      <c r="S508" s="119"/>
    </row>
    <row r="509" spans="1:19" x14ac:dyDescent="0.25">
      <c r="A509" s="118" t="s">
        <v>453</v>
      </c>
      <c r="B509" s="120">
        <v>3887.2541999999999</v>
      </c>
      <c r="C509" s="118">
        <v>80.1053</v>
      </c>
      <c r="D509" s="120">
        <v>3967.3595</v>
      </c>
      <c r="E509" s="120">
        <v>2075.64</v>
      </c>
      <c r="F509" s="120">
        <v>1168.3874000000001</v>
      </c>
      <c r="G509" s="118">
        <v>226.81319999999999</v>
      </c>
      <c r="H509" s="118">
        <v>636</v>
      </c>
      <c r="I509" s="118">
        <v>509.01220000000001</v>
      </c>
      <c r="J509" s="118">
        <v>95.240799999999993</v>
      </c>
      <c r="K509" s="118">
        <v>300</v>
      </c>
      <c r="L509" s="118">
        <v>82.124300000000005</v>
      </c>
      <c r="M509" s="118">
        <v>130.72540000000001</v>
      </c>
      <c r="N509" s="118">
        <v>92.637699999999995</v>
      </c>
      <c r="O509" s="118">
        <v>0</v>
      </c>
      <c r="P509" s="120">
        <v>4512.7766000000001</v>
      </c>
      <c r="Q509" s="120"/>
      <c r="R509" s="118"/>
      <c r="S509" s="119"/>
    </row>
    <row r="510" spans="1:19" x14ac:dyDescent="0.25">
      <c r="A510" s="118" t="s">
        <v>454</v>
      </c>
      <c r="B510" s="120">
        <v>1156.1190999999999</v>
      </c>
      <c r="C510" s="118">
        <v>87.4619</v>
      </c>
      <c r="D510" s="120">
        <v>1243.5809999999999</v>
      </c>
      <c r="E510" s="118">
        <v>827.34</v>
      </c>
      <c r="F510" s="118">
        <v>366.2346</v>
      </c>
      <c r="G510" s="118">
        <v>115.27630000000001</v>
      </c>
      <c r="H510" s="118">
        <v>129</v>
      </c>
      <c r="I510" s="118">
        <v>159.5514</v>
      </c>
      <c r="J510" s="118"/>
      <c r="K510" s="118">
        <v>51</v>
      </c>
      <c r="L510" s="118">
        <v>25.742100000000001</v>
      </c>
      <c r="M510" s="118">
        <v>15.1547</v>
      </c>
      <c r="N510" s="118">
        <v>24.2879</v>
      </c>
      <c r="O510" s="118">
        <v>0</v>
      </c>
      <c r="P510" s="120">
        <v>1398.2999</v>
      </c>
      <c r="Q510" s="120"/>
      <c r="R510" s="118"/>
      <c r="S510" s="119"/>
    </row>
    <row r="511" spans="1:19" x14ac:dyDescent="0.25">
      <c r="A511" s="118" t="s">
        <v>563</v>
      </c>
      <c r="B511" s="118">
        <v>297.25310000000002</v>
      </c>
      <c r="C511" s="118">
        <v>5.8475000000000001</v>
      </c>
      <c r="D511" s="118">
        <v>202.34350000000001</v>
      </c>
      <c r="E511" s="118">
        <v>182.85</v>
      </c>
      <c r="F511" s="118">
        <v>89.263099999999994</v>
      </c>
      <c r="G511" s="118">
        <v>23.396699999999999</v>
      </c>
      <c r="H511" s="118">
        <v>41</v>
      </c>
      <c r="I511" s="118">
        <v>25.960699999999999</v>
      </c>
      <c r="J511" s="118">
        <v>11.279500000000001</v>
      </c>
      <c r="K511" s="118">
        <v>1</v>
      </c>
      <c r="L511" s="118">
        <v>4.1885000000000003</v>
      </c>
      <c r="M511" s="118"/>
      <c r="N511" s="118">
        <v>0</v>
      </c>
      <c r="O511" s="118">
        <v>0</v>
      </c>
      <c r="P511" s="118">
        <v>337.77679999999998</v>
      </c>
      <c r="Q511" s="120"/>
      <c r="R511" s="118"/>
      <c r="S511" s="119"/>
    </row>
    <row r="512" spans="1:19" x14ac:dyDescent="0.25">
      <c r="A512" s="118" t="s">
        <v>564</v>
      </c>
      <c r="B512" s="118">
        <v>53.540900000000001</v>
      </c>
      <c r="C512" s="118"/>
      <c r="D512" s="118">
        <v>39.265599999999999</v>
      </c>
      <c r="E512" s="118">
        <v>34</v>
      </c>
      <c r="F512" s="118">
        <v>15.767799999999999</v>
      </c>
      <c r="G512" s="118">
        <v>4.5580999999999996</v>
      </c>
      <c r="H512" s="118">
        <v>9</v>
      </c>
      <c r="I512" s="118">
        <v>5.0377999999999998</v>
      </c>
      <c r="J512" s="118">
        <v>2.9716999999999998</v>
      </c>
      <c r="K512" s="118"/>
      <c r="L512" s="118">
        <v>0.81279999999999997</v>
      </c>
      <c r="M512" s="118"/>
      <c r="N512" s="118">
        <v>0</v>
      </c>
      <c r="O512" s="118">
        <v>0</v>
      </c>
      <c r="P512" s="118">
        <v>61.070700000000002</v>
      </c>
      <c r="Q512" s="120"/>
      <c r="R512" s="118"/>
      <c r="S512" s="119"/>
    </row>
    <row r="513" spans="1:19" x14ac:dyDescent="0.25">
      <c r="A513" s="118" t="s">
        <v>565</v>
      </c>
      <c r="B513" s="118">
        <v>104.1771</v>
      </c>
      <c r="C513" s="118">
        <v>5.2643000000000004</v>
      </c>
      <c r="D513" s="118">
        <v>80.405500000000004</v>
      </c>
      <c r="E513" s="118">
        <v>77.61</v>
      </c>
      <c r="F513" s="118">
        <v>32.230499999999999</v>
      </c>
      <c r="G513" s="118">
        <v>11.344900000000001</v>
      </c>
      <c r="H513" s="118">
        <v>17</v>
      </c>
      <c r="I513" s="118">
        <v>10.316000000000001</v>
      </c>
      <c r="J513" s="118">
        <v>5.0129999999999999</v>
      </c>
      <c r="K513" s="118"/>
      <c r="L513" s="118">
        <v>1.6644000000000001</v>
      </c>
      <c r="M513" s="118"/>
      <c r="N513" s="118">
        <v>0</v>
      </c>
      <c r="O513" s="118">
        <v>0</v>
      </c>
      <c r="P513" s="118">
        <v>125.7993</v>
      </c>
      <c r="R513" s="118"/>
      <c r="S513" s="119"/>
    </row>
    <row r="514" spans="1:19" x14ac:dyDescent="0.25">
      <c r="A514" s="118" t="s">
        <v>455</v>
      </c>
      <c r="B514" s="118">
        <v>813.66660000000002</v>
      </c>
      <c r="C514" s="118">
        <v>16.847200000000001</v>
      </c>
      <c r="D514" s="118">
        <v>830.51379999999995</v>
      </c>
      <c r="E514" s="118">
        <v>402.83</v>
      </c>
      <c r="F514" s="118">
        <v>244.58629999999999</v>
      </c>
      <c r="G514" s="118">
        <v>39.560899999999997</v>
      </c>
      <c r="H514" s="118">
        <v>158</v>
      </c>
      <c r="I514" s="118">
        <v>106.5549</v>
      </c>
      <c r="J514" s="118">
        <v>38.583799999999997</v>
      </c>
      <c r="K514" s="118">
        <v>5</v>
      </c>
      <c r="L514" s="118">
        <v>17.191600000000001</v>
      </c>
      <c r="M514" s="118"/>
      <c r="N514" s="118">
        <v>0</v>
      </c>
      <c r="O514" s="118">
        <v>0</v>
      </c>
      <c r="P514" s="118">
        <v>908.6585</v>
      </c>
      <c r="R514" s="118"/>
      <c r="S514" s="119"/>
    </row>
    <row r="515" spans="1:19" x14ac:dyDescent="0.25">
      <c r="A515" s="118" t="s">
        <v>456</v>
      </c>
      <c r="B515" s="118">
        <v>381.11750000000001</v>
      </c>
      <c r="C515" s="118">
        <v>0.72419999999999995</v>
      </c>
      <c r="D515" s="118">
        <v>381.8417</v>
      </c>
      <c r="E515" s="118">
        <v>205.97</v>
      </c>
      <c r="F515" s="118">
        <v>112.4524</v>
      </c>
      <c r="G515" s="118">
        <v>23.3794</v>
      </c>
      <c r="H515" s="118">
        <v>66</v>
      </c>
      <c r="I515" s="118">
        <v>48.990299999999998</v>
      </c>
      <c r="J515" s="118">
        <v>12.757300000000001</v>
      </c>
      <c r="K515" s="118"/>
      <c r="L515" s="118">
        <v>7.9040999999999997</v>
      </c>
      <c r="M515" s="118"/>
      <c r="N515" s="118">
        <v>0</v>
      </c>
      <c r="O515" s="118">
        <v>0</v>
      </c>
      <c r="P515" s="118">
        <v>417.97840000000002</v>
      </c>
      <c r="Q515" s="120"/>
      <c r="R515" s="118"/>
      <c r="S515" s="119"/>
    </row>
    <row r="516" spans="1:19" x14ac:dyDescent="0.25">
      <c r="A516" s="118" t="s">
        <v>457</v>
      </c>
      <c r="B516" s="118">
        <v>665.59829999999999</v>
      </c>
      <c r="C516" s="118"/>
      <c r="D516" s="118">
        <v>665.59829999999999</v>
      </c>
      <c r="E516" s="118">
        <v>444.2</v>
      </c>
      <c r="F516" s="118">
        <v>196.0187</v>
      </c>
      <c r="G516" s="118">
        <v>62.045299999999997</v>
      </c>
      <c r="H516" s="118">
        <v>78</v>
      </c>
      <c r="I516" s="118">
        <v>85.396299999999997</v>
      </c>
      <c r="J516" s="118"/>
      <c r="K516" s="118"/>
      <c r="L516" s="118">
        <v>13.777900000000001</v>
      </c>
      <c r="M516" s="118"/>
      <c r="N516" s="118">
        <v>0</v>
      </c>
      <c r="O516" s="118">
        <v>0</v>
      </c>
      <c r="P516" s="118">
        <v>727.64359999999999</v>
      </c>
      <c r="R516" s="118"/>
      <c r="S516" s="119"/>
    </row>
    <row r="517" spans="1:19" x14ac:dyDescent="0.25">
      <c r="A517" s="118" t="s">
        <v>458</v>
      </c>
      <c r="B517" s="118">
        <v>629.21669999999995</v>
      </c>
      <c r="C517" s="118">
        <v>21.749099999999999</v>
      </c>
      <c r="D517" s="118">
        <v>650.96579999999994</v>
      </c>
      <c r="E517" s="118">
        <v>450.95</v>
      </c>
      <c r="F517" s="118">
        <v>191.70939999999999</v>
      </c>
      <c r="G517" s="118">
        <v>64.810100000000006</v>
      </c>
      <c r="H517" s="118">
        <v>126</v>
      </c>
      <c r="I517" s="118">
        <v>83.518900000000002</v>
      </c>
      <c r="J517" s="118">
        <v>31.860800000000001</v>
      </c>
      <c r="K517" s="118"/>
      <c r="L517" s="118">
        <v>13.475</v>
      </c>
      <c r="M517" s="118"/>
      <c r="N517" s="118">
        <v>0.74650000000000005</v>
      </c>
      <c r="O517" s="118">
        <v>0</v>
      </c>
      <c r="P517" s="118">
        <v>748.38319999999999</v>
      </c>
      <c r="R517" s="118"/>
      <c r="S517" s="119"/>
    </row>
    <row r="518" spans="1:19" x14ac:dyDescent="0.25">
      <c r="A518" s="118" t="s">
        <v>459</v>
      </c>
      <c r="B518" s="118">
        <v>446.07100000000003</v>
      </c>
      <c r="C518" s="118">
        <v>19.3843</v>
      </c>
      <c r="D518" s="118">
        <v>465.45530000000002</v>
      </c>
      <c r="E518" s="118">
        <v>190</v>
      </c>
      <c r="F518" s="118">
        <v>137.07660000000001</v>
      </c>
      <c r="G518" s="118">
        <v>13.2309</v>
      </c>
      <c r="H518" s="118">
        <v>70</v>
      </c>
      <c r="I518" s="118">
        <v>59.7179</v>
      </c>
      <c r="J518" s="118">
        <v>7.7115999999999998</v>
      </c>
      <c r="K518" s="118"/>
      <c r="L518" s="118">
        <v>9.6349</v>
      </c>
      <c r="M518" s="118"/>
      <c r="N518" s="118">
        <v>3.5205000000000002</v>
      </c>
      <c r="O518" s="118">
        <v>0</v>
      </c>
      <c r="P518" s="118">
        <v>489.91829999999999</v>
      </c>
      <c r="R518" s="118"/>
      <c r="S518" s="119"/>
    </row>
    <row r="519" spans="1:19" x14ac:dyDescent="0.25">
      <c r="A519" s="118" t="s">
        <v>566</v>
      </c>
      <c r="B519" s="118">
        <v>160.97450000000001</v>
      </c>
      <c r="C519" s="118">
        <v>2.1025999999999998</v>
      </c>
      <c r="D519" s="118">
        <v>119.35769999999999</v>
      </c>
      <c r="E519" s="118">
        <v>132.87</v>
      </c>
      <c r="F519" s="118">
        <v>48.026200000000003</v>
      </c>
      <c r="G519" s="118">
        <v>21.210899999999999</v>
      </c>
      <c r="H519" s="118">
        <v>36</v>
      </c>
      <c r="I519" s="118">
        <v>15.313599999999999</v>
      </c>
      <c r="J519" s="118">
        <v>15.514799999999999</v>
      </c>
      <c r="K519" s="118"/>
      <c r="L519" s="118">
        <v>2.4706999999999999</v>
      </c>
      <c r="M519" s="118"/>
      <c r="N519" s="118">
        <v>3.7755999999999998</v>
      </c>
      <c r="O519" s="118">
        <v>0</v>
      </c>
      <c r="P519" s="118">
        <v>203.57839999999999</v>
      </c>
      <c r="R519" s="118"/>
      <c r="S519" s="119"/>
    </row>
    <row r="520" spans="1:19" x14ac:dyDescent="0.25">
      <c r="A520" s="118" t="s">
        <v>460</v>
      </c>
      <c r="B520" s="120">
        <v>2046.1302000000001</v>
      </c>
      <c r="C520" s="118">
        <v>11.8392</v>
      </c>
      <c r="D520" s="120">
        <v>2057.9694</v>
      </c>
      <c r="E520" s="120">
        <v>1201.27</v>
      </c>
      <c r="F520" s="118">
        <v>606.072</v>
      </c>
      <c r="G520" s="118">
        <v>148.79949999999999</v>
      </c>
      <c r="H520" s="118">
        <v>330</v>
      </c>
      <c r="I520" s="118">
        <v>264.03750000000002</v>
      </c>
      <c r="J520" s="118">
        <v>49.471899999999998</v>
      </c>
      <c r="K520" s="118">
        <v>10</v>
      </c>
      <c r="L520" s="118">
        <v>42.6</v>
      </c>
      <c r="M520" s="118"/>
      <c r="N520" s="118">
        <v>0</v>
      </c>
      <c r="O520" s="118">
        <v>0</v>
      </c>
      <c r="P520" s="120">
        <v>2256.2408</v>
      </c>
      <c r="R520" s="118"/>
      <c r="S520" s="119"/>
    </row>
    <row r="521" spans="1:19" x14ac:dyDescent="0.25">
      <c r="A521" s="118" t="s">
        <v>461</v>
      </c>
      <c r="B521" s="118">
        <v>164.57849999999999</v>
      </c>
      <c r="C521" s="118"/>
      <c r="D521" s="118">
        <v>164.57849999999999</v>
      </c>
      <c r="E521" s="118">
        <v>86</v>
      </c>
      <c r="F521" s="118">
        <v>48.468400000000003</v>
      </c>
      <c r="G521" s="118">
        <v>9.3828999999999994</v>
      </c>
      <c r="H521" s="118">
        <v>27</v>
      </c>
      <c r="I521" s="118">
        <v>21.115400000000001</v>
      </c>
      <c r="J521" s="118">
        <v>4.4134000000000002</v>
      </c>
      <c r="K521" s="118"/>
      <c r="L521" s="118">
        <v>3.4068000000000001</v>
      </c>
      <c r="M521" s="118"/>
      <c r="N521" s="118">
        <v>0</v>
      </c>
      <c r="O521" s="118">
        <v>0</v>
      </c>
      <c r="P521" s="118">
        <v>178.37479999999999</v>
      </c>
      <c r="Q521" s="120"/>
      <c r="R521" s="118"/>
      <c r="S521" s="119"/>
    </row>
    <row r="522" spans="1:19" x14ac:dyDescent="0.25">
      <c r="A522" s="118" t="s">
        <v>462</v>
      </c>
      <c r="B522" s="118">
        <v>164.60390000000001</v>
      </c>
      <c r="C522" s="118">
        <v>3.6974</v>
      </c>
      <c r="D522" s="118">
        <v>168.3013</v>
      </c>
      <c r="E522" s="118">
        <v>108.5</v>
      </c>
      <c r="F522" s="118">
        <v>49.564700000000002</v>
      </c>
      <c r="G522" s="118">
        <v>14.7338</v>
      </c>
      <c r="H522" s="118">
        <v>24</v>
      </c>
      <c r="I522" s="118">
        <v>21.5931</v>
      </c>
      <c r="J522" s="118">
        <v>1.8051999999999999</v>
      </c>
      <c r="K522" s="118"/>
      <c r="L522" s="118">
        <v>3.4838</v>
      </c>
      <c r="M522" s="118"/>
      <c r="N522" s="118">
        <v>3.9802</v>
      </c>
      <c r="O522" s="118">
        <v>0</v>
      </c>
      <c r="P522" s="118">
        <v>188.82050000000001</v>
      </c>
      <c r="R522" s="118"/>
      <c r="S522" s="119"/>
    </row>
    <row r="523" spans="1:19" x14ac:dyDescent="0.25">
      <c r="A523" s="118" t="s">
        <v>463</v>
      </c>
      <c r="B523" s="118">
        <v>163.6686</v>
      </c>
      <c r="C523" s="118">
        <v>1.84</v>
      </c>
      <c r="D523" s="118">
        <v>165.5086</v>
      </c>
      <c r="E523" s="118">
        <v>170</v>
      </c>
      <c r="F523" s="118">
        <v>48.7423</v>
      </c>
      <c r="G523" s="118">
        <v>30.314399999999999</v>
      </c>
      <c r="H523" s="118">
        <v>19</v>
      </c>
      <c r="I523" s="118">
        <v>21.2348</v>
      </c>
      <c r="J523" s="118"/>
      <c r="K523" s="118"/>
      <c r="L523" s="118">
        <v>3.4260000000000002</v>
      </c>
      <c r="M523" s="118"/>
      <c r="N523" s="118">
        <v>0</v>
      </c>
      <c r="O523" s="118">
        <v>0</v>
      </c>
      <c r="P523" s="118">
        <v>195.82300000000001</v>
      </c>
      <c r="R523" s="118"/>
      <c r="S523" s="119"/>
    </row>
    <row r="524" spans="1:19" x14ac:dyDescent="0.25">
      <c r="A524" s="118" t="s">
        <v>464</v>
      </c>
      <c r="B524" s="120">
        <v>1438.5396000000001</v>
      </c>
      <c r="C524" s="118">
        <v>13.0966</v>
      </c>
      <c r="D524" s="120">
        <v>1451.6361999999999</v>
      </c>
      <c r="E524" s="118">
        <v>558.29</v>
      </c>
      <c r="F524" s="118">
        <v>427.50689999999997</v>
      </c>
      <c r="G524" s="118">
        <v>32.695799999999998</v>
      </c>
      <c r="H524" s="118">
        <v>277</v>
      </c>
      <c r="I524" s="118">
        <v>186.2449</v>
      </c>
      <c r="J524" s="118">
        <v>68.066299999999998</v>
      </c>
      <c r="K524" s="118">
        <v>101</v>
      </c>
      <c r="L524" s="118">
        <v>30.0489</v>
      </c>
      <c r="M524" s="118">
        <v>42.570700000000002</v>
      </c>
      <c r="N524" s="118">
        <v>0</v>
      </c>
      <c r="O524" s="118">
        <v>0</v>
      </c>
      <c r="P524" s="120">
        <v>1594.9690000000001</v>
      </c>
      <c r="R524" s="118"/>
      <c r="S524" s="119"/>
    </row>
    <row r="525" spans="1:19" x14ac:dyDescent="0.25">
      <c r="A525" s="118" t="s">
        <v>465</v>
      </c>
      <c r="B525" s="120">
        <v>2653.5299</v>
      </c>
      <c r="C525" s="118">
        <v>79.088700000000003</v>
      </c>
      <c r="D525" s="120">
        <v>2732.6185999999998</v>
      </c>
      <c r="E525" s="120">
        <v>1065.76</v>
      </c>
      <c r="F525" s="118">
        <v>804.75620000000004</v>
      </c>
      <c r="G525" s="118">
        <v>65.251000000000005</v>
      </c>
      <c r="H525" s="118">
        <v>525</v>
      </c>
      <c r="I525" s="118">
        <v>350.59500000000003</v>
      </c>
      <c r="J525" s="118">
        <v>130.8038</v>
      </c>
      <c r="K525" s="118">
        <v>21</v>
      </c>
      <c r="L525" s="118">
        <v>56.565199999999997</v>
      </c>
      <c r="M525" s="118"/>
      <c r="N525" s="118">
        <v>0</v>
      </c>
      <c r="O525" s="118">
        <v>0</v>
      </c>
      <c r="P525" s="120">
        <v>2928.6734000000001</v>
      </c>
      <c r="Q525" s="120"/>
      <c r="R525" s="118"/>
      <c r="S525" s="119"/>
    </row>
    <row r="526" spans="1:19" x14ac:dyDescent="0.25">
      <c r="A526" s="118" t="s">
        <v>466</v>
      </c>
      <c r="B526" s="118">
        <v>682.60659999999996</v>
      </c>
      <c r="C526" s="118">
        <v>19.887499999999999</v>
      </c>
      <c r="D526" s="118">
        <v>702.4941</v>
      </c>
      <c r="E526" s="118">
        <v>532.27</v>
      </c>
      <c r="F526" s="118">
        <v>206.8845</v>
      </c>
      <c r="G526" s="118">
        <v>81.346400000000003</v>
      </c>
      <c r="H526" s="118">
        <v>125</v>
      </c>
      <c r="I526" s="118">
        <v>90.13</v>
      </c>
      <c r="J526" s="118">
        <v>26.1525</v>
      </c>
      <c r="K526" s="118"/>
      <c r="L526" s="118">
        <v>14.541600000000001</v>
      </c>
      <c r="M526" s="118"/>
      <c r="N526" s="118">
        <v>0</v>
      </c>
      <c r="O526" s="118">
        <v>0</v>
      </c>
      <c r="P526" s="118">
        <v>809.99300000000005</v>
      </c>
      <c r="Q526" s="120"/>
      <c r="R526" s="118"/>
      <c r="S526" s="119"/>
    </row>
    <row r="527" spans="1:19" x14ac:dyDescent="0.25">
      <c r="A527" s="118" t="s">
        <v>467</v>
      </c>
      <c r="B527" s="120">
        <v>1788.8312000000001</v>
      </c>
      <c r="C527" s="118">
        <v>37.982300000000002</v>
      </c>
      <c r="D527" s="120">
        <v>1826.8135</v>
      </c>
      <c r="E527" s="120">
        <v>1178.07</v>
      </c>
      <c r="F527" s="118">
        <v>537.99659999999994</v>
      </c>
      <c r="G527" s="118">
        <v>160.01840000000001</v>
      </c>
      <c r="H527" s="118">
        <v>324</v>
      </c>
      <c r="I527" s="118">
        <v>234.3802</v>
      </c>
      <c r="J527" s="118">
        <v>67.2149</v>
      </c>
      <c r="K527" s="118"/>
      <c r="L527" s="118">
        <v>37.814999999999998</v>
      </c>
      <c r="M527" s="118"/>
      <c r="N527" s="118">
        <v>0</v>
      </c>
      <c r="O527" s="118">
        <v>0</v>
      </c>
      <c r="P527" s="120">
        <v>2054.0468000000001</v>
      </c>
      <c r="R527" s="118"/>
      <c r="S527" s="119"/>
    </row>
    <row r="528" spans="1:19" x14ac:dyDescent="0.25">
      <c r="A528" s="118" t="s">
        <v>567</v>
      </c>
      <c r="B528" s="118">
        <v>195.02369999999999</v>
      </c>
      <c r="C528" s="118">
        <v>1.9E-3</v>
      </c>
      <c r="D528" s="118">
        <v>127.37309999999999</v>
      </c>
      <c r="E528" s="118">
        <v>174.78</v>
      </c>
      <c r="F528" s="118">
        <v>57.435000000000002</v>
      </c>
      <c r="G528" s="118">
        <v>29.336200000000002</v>
      </c>
      <c r="H528" s="118">
        <v>24</v>
      </c>
      <c r="I528" s="118">
        <v>16.341999999999999</v>
      </c>
      <c r="J528" s="118">
        <v>5.7435</v>
      </c>
      <c r="K528" s="118"/>
      <c r="L528" s="118">
        <v>2.6366000000000001</v>
      </c>
      <c r="M528" s="118"/>
      <c r="N528" s="118">
        <v>2.8422999999999998</v>
      </c>
      <c r="O528" s="118">
        <v>0</v>
      </c>
      <c r="P528" s="118">
        <v>232.94759999999999</v>
      </c>
      <c r="R528" s="118"/>
      <c r="S528" s="119"/>
    </row>
    <row r="529" spans="1:19" x14ac:dyDescent="0.25">
      <c r="A529" s="118" t="s">
        <v>468</v>
      </c>
      <c r="B529" s="118">
        <v>330.94850000000002</v>
      </c>
      <c r="C529" s="118"/>
      <c r="D529" s="118">
        <v>330.94850000000002</v>
      </c>
      <c r="E529" s="118">
        <v>168</v>
      </c>
      <c r="F529" s="118">
        <v>97.464299999999994</v>
      </c>
      <c r="G529" s="118">
        <v>17.633900000000001</v>
      </c>
      <c r="H529" s="118">
        <v>65</v>
      </c>
      <c r="I529" s="118">
        <v>42.460700000000003</v>
      </c>
      <c r="J529" s="118">
        <v>16.904499999999999</v>
      </c>
      <c r="K529" s="118"/>
      <c r="L529" s="118">
        <v>6.8506</v>
      </c>
      <c r="M529" s="118"/>
      <c r="N529" s="118">
        <v>0</v>
      </c>
      <c r="O529" s="118">
        <v>0</v>
      </c>
      <c r="P529" s="118">
        <v>365.48689999999999</v>
      </c>
      <c r="R529" s="118"/>
      <c r="S529" s="119"/>
    </row>
    <row r="530" spans="1:19" x14ac:dyDescent="0.25">
      <c r="A530" s="118" t="s">
        <v>469</v>
      </c>
      <c r="B530" s="118">
        <v>605.29250000000002</v>
      </c>
      <c r="C530" s="118">
        <v>13.7338</v>
      </c>
      <c r="D530" s="118">
        <v>619.02629999999999</v>
      </c>
      <c r="E530" s="118">
        <v>348</v>
      </c>
      <c r="F530" s="118">
        <v>182.3032</v>
      </c>
      <c r="G530" s="118">
        <v>41.424199999999999</v>
      </c>
      <c r="H530" s="118">
        <v>110</v>
      </c>
      <c r="I530" s="118">
        <v>79.421099999999996</v>
      </c>
      <c r="J530" s="118">
        <v>22.934200000000001</v>
      </c>
      <c r="K530" s="118"/>
      <c r="L530" s="118">
        <v>12.813800000000001</v>
      </c>
      <c r="M530" s="118"/>
      <c r="N530" s="118">
        <v>0</v>
      </c>
      <c r="O530" s="118">
        <v>0</v>
      </c>
      <c r="P530" s="118">
        <v>683.38469999999995</v>
      </c>
      <c r="R530" s="118"/>
      <c r="S530" s="119"/>
    </row>
    <row r="531" spans="1:19" x14ac:dyDescent="0.25">
      <c r="A531" s="118" t="s">
        <v>470</v>
      </c>
      <c r="B531" s="118">
        <v>758.43269999999995</v>
      </c>
      <c r="C531" s="118">
        <v>10.532299999999999</v>
      </c>
      <c r="D531" s="118">
        <v>768.96500000000003</v>
      </c>
      <c r="E531" s="118">
        <v>532.57000000000005</v>
      </c>
      <c r="F531" s="118">
        <v>226.46019999999999</v>
      </c>
      <c r="G531" s="118">
        <v>76.527500000000003</v>
      </c>
      <c r="H531" s="118">
        <v>168</v>
      </c>
      <c r="I531" s="118">
        <v>98.658199999999994</v>
      </c>
      <c r="J531" s="118">
        <v>52.006300000000003</v>
      </c>
      <c r="K531" s="118"/>
      <c r="L531" s="118">
        <v>15.9176</v>
      </c>
      <c r="M531" s="118"/>
      <c r="N531" s="118">
        <v>11.151</v>
      </c>
      <c r="O531" s="118">
        <v>0</v>
      </c>
      <c r="P531" s="118">
        <v>908.64980000000003</v>
      </c>
      <c r="R531" s="118"/>
      <c r="S531" s="119"/>
    </row>
    <row r="532" spans="1:19" x14ac:dyDescent="0.25">
      <c r="A532" s="118" t="s">
        <v>471</v>
      </c>
      <c r="B532" s="118">
        <v>263.84339999999997</v>
      </c>
      <c r="C532" s="118">
        <v>1.7145999999999999</v>
      </c>
      <c r="D532" s="118">
        <v>265.55799999999999</v>
      </c>
      <c r="E532" s="118">
        <v>181.13</v>
      </c>
      <c r="F532" s="118">
        <v>78.206800000000001</v>
      </c>
      <c r="G532" s="118">
        <v>25.730799999999999</v>
      </c>
      <c r="H532" s="118">
        <v>57</v>
      </c>
      <c r="I532" s="118">
        <v>34.071100000000001</v>
      </c>
      <c r="J532" s="118">
        <v>17.1967</v>
      </c>
      <c r="K532" s="118"/>
      <c r="L532" s="118">
        <v>5.4970999999999997</v>
      </c>
      <c r="M532" s="118"/>
      <c r="N532" s="118">
        <v>0</v>
      </c>
      <c r="O532" s="118">
        <v>0</v>
      </c>
      <c r="P532" s="118">
        <v>308.4855</v>
      </c>
      <c r="Q532" s="120"/>
      <c r="R532" s="118"/>
      <c r="S532" s="119"/>
    </row>
    <row r="533" spans="1:19" x14ac:dyDescent="0.25">
      <c r="A533" s="118" t="s">
        <v>472</v>
      </c>
      <c r="B533" s="118">
        <v>518.64689999999996</v>
      </c>
      <c r="C533" s="118">
        <v>28.318899999999999</v>
      </c>
      <c r="D533" s="118">
        <v>546.96579999999994</v>
      </c>
      <c r="E533" s="118">
        <v>270.52</v>
      </c>
      <c r="F533" s="118">
        <v>161.0814</v>
      </c>
      <c r="G533" s="118">
        <v>27.3596</v>
      </c>
      <c r="H533" s="118">
        <v>79</v>
      </c>
      <c r="I533" s="118">
        <v>70.175700000000006</v>
      </c>
      <c r="J533" s="118">
        <v>6.6181999999999999</v>
      </c>
      <c r="K533" s="118"/>
      <c r="L533" s="118">
        <v>11.3222</v>
      </c>
      <c r="M533" s="118"/>
      <c r="N533" s="118">
        <v>6.3661000000000003</v>
      </c>
      <c r="O533" s="118">
        <v>0</v>
      </c>
      <c r="P533" s="118">
        <v>587.30970000000002</v>
      </c>
      <c r="R533" s="118"/>
      <c r="S533" s="119"/>
    </row>
    <row r="534" spans="1:19" x14ac:dyDescent="0.25">
      <c r="A534" s="118" t="s">
        <v>473</v>
      </c>
      <c r="B534" s="120">
        <v>2646.7892999999999</v>
      </c>
      <c r="C534" s="118">
        <v>73.271100000000004</v>
      </c>
      <c r="D534" s="120">
        <v>2720.0603999999998</v>
      </c>
      <c r="E534" s="120">
        <v>1164.8699999999999</v>
      </c>
      <c r="F534" s="118">
        <v>801.05780000000004</v>
      </c>
      <c r="G534" s="118">
        <v>90.953100000000006</v>
      </c>
      <c r="H534" s="118">
        <v>413</v>
      </c>
      <c r="I534" s="118">
        <v>348.9837</v>
      </c>
      <c r="J534" s="118">
        <v>48.0122</v>
      </c>
      <c r="K534" s="118">
        <v>15</v>
      </c>
      <c r="L534" s="118">
        <v>56.305300000000003</v>
      </c>
      <c r="M534" s="118"/>
      <c r="N534" s="118">
        <v>16.1172</v>
      </c>
      <c r="O534" s="118">
        <v>0</v>
      </c>
      <c r="P534" s="120">
        <v>2875.1428999999998</v>
      </c>
      <c r="R534" s="118"/>
      <c r="S534" s="119"/>
    </row>
    <row r="535" spans="1:19" x14ac:dyDescent="0.25">
      <c r="A535" s="118" t="s">
        <v>474</v>
      </c>
      <c r="B535" s="118">
        <v>605.84640000000002</v>
      </c>
      <c r="C535" s="118">
        <v>25.986899999999999</v>
      </c>
      <c r="D535" s="118">
        <v>631.83330000000001</v>
      </c>
      <c r="E535" s="118">
        <v>394</v>
      </c>
      <c r="F535" s="118">
        <v>186.07490000000001</v>
      </c>
      <c r="G535" s="118">
        <v>51.981299999999997</v>
      </c>
      <c r="H535" s="118">
        <v>96</v>
      </c>
      <c r="I535" s="118">
        <v>81.0642</v>
      </c>
      <c r="J535" s="118">
        <v>11.2018</v>
      </c>
      <c r="K535" s="118">
        <v>1</v>
      </c>
      <c r="L535" s="118">
        <v>13.078900000000001</v>
      </c>
      <c r="M535" s="118"/>
      <c r="N535" s="118">
        <v>0</v>
      </c>
      <c r="O535" s="118">
        <v>0</v>
      </c>
      <c r="P535" s="118">
        <v>695.01639999999998</v>
      </c>
      <c r="R535" s="118"/>
      <c r="S535" s="119"/>
    </row>
    <row r="536" spans="1:19" x14ac:dyDescent="0.25">
      <c r="A536" s="118" t="s">
        <v>475</v>
      </c>
      <c r="B536" s="118">
        <v>257.22669999999999</v>
      </c>
      <c r="C536" s="118"/>
      <c r="D536" s="118">
        <v>257.22669999999999</v>
      </c>
      <c r="E536" s="118">
        <v>107</v>
      </c>
      <c r="F536" s="118">
        <v>75.753299999999996</v>
      </c>
      <c r="G536" s="118">
        <v>7.8117000000000001</v>
      </c>
      <c r="H536" s="118">
        <v>37</v>
      </c>
      <c r="I536" s="118">
        <v>33.002200000000002</v>
      </c>
      <c r="J536" s="118">
        <v>2.9984000000000002</v>
      </c>
      <c r="K536" s="118"/>
      <c r="L536" s="118">
        <v>5.3246000000000002</v>
      </c>
      <c r="M536" s="118"/>
      <c r="N536" s="118">
        <v>0</v>
      </c>
      <c r="O536" s="118">
        <v>0</v>
      </c>
      <c r="P536" s="118">
        <v>268.03680000000003</v>
      </c>
      <c r="Q536" s="120"/>
      <c r="R536" s="118"/>
      <c r="S536" s="119"/>
    </row>
    <row r="537" spans="1:19" x14ac:dyDescent="0.25">
      <c r="A537" s="118" t="s">
        <v>476</v>
      </c>
      <c r="B537" s="118">
        <v>305.10910000000001</v>
      </c>
      <c r="C537" s="118"/>
      <c r="D537" s="118">
        <v>305.10910000000001</v>
      </c>
      <c r="E537" s="118">
        <v>170.5</v>
      </c>
      <c r="F537" s="118">
        <v>89.854600000000005</v>
      </c>
      <c r="G537" s="118">
        <v>20.161300000000001</v>
      </c>
      <c r="H537" s="118">
        <v>50</v>
      </c>
      <c r="I537" s="118">
        <v>39.145499999999998</v>
      </c>
      <c r="J537" s="118">
        <v>8.1409000000000002</v>
      </c>
      <c r="K537" s="118"/>
      <c r="L537" s="118">
        <v>6.3158000000000003</v>
      </c>
      <c r="M537" s="118"/>
      <c r="N537" s="118">
        <v>0</v>
      </c>
      <c r="O537" s="118">
        <v>0</v>
      </c>
      <c r="P537" s="118">
        <v>333.41129999999998</v>
      </c>
      <c r="Q537" s="120"/>
      <c r="R537" s="118"/>
      <c r="S537" s="119"/>
    </row>
    <row r="538" spans="1:19" x14ac:dyDescent="0.25">
      <c r="A538" s="118" t="s">
        <v>477</v>
      </c>
      <c r="B538" s="118">
        <v>610.15689999999995</v>
      </c>
      <c r="C538" s="118">
        <v>48.670499999999997</v>
      </c>
      <c r="D538" s="118">
        <v>658.82740000000001</v>
      </c>
      <c r="E538" s="118">
        <v>401</v>
      </c>
      <c r="F538" s="118">
        <v>194.0247</v>
      </c>
      <c r="G538" s="118">
        <v>51.7438</v>
      </c>
      <c r="H538" s="118">
        <v>84</v>
      </c>
      <c r="I538" s="118">
        <v>84.527600000000007</v>
      </c>
      <c r="J538" s="118"/>
      <c r="K538" s="118"/>
      <c r="L538" s="118">
        <v>13.637700000000001</v>
      </c>
      <c r="M538" s="118"/>
      <c r="N538" s="118">
        <v>0</v>
      </c>
      <c r="O538" s="118">
        <v>0</v>
      </c>
      <c r="P538" s="118">
        <v>710.57119999999998</v>
      </c>
      <c r="Q538" s="120"/>
      <c r="R538" s="118"/>
      <c r="S538" s="119"/>
    </row>
    <row r="539" spans="1:19" x14ac:dyDescent="0.25">
      <c r="A539" s="118" t="s">
        <v>478</v>
      </c>
      <c r="B539" s="120">
        <v>1308.9929999999999</v>
      </c>
      <c r="C539" s="118">
        <v>56.456200000000003</v>
      </c>
      <c r="D539" s="120">
        <v>1365.4492</v>
      </c>
      <c r="E539" s="118">
        <v>684.65</v>
      </c>
      <c r="F539" s="118">
        <v>402.12479999999999</v>
      </c>
      <c r="G539" s="118">
        <v>70.631299999999996</v>
      </c>
      <c r="H539" s="118">
        <v>207</v>
      </c>
      <c r="I539" s="118">
        <v>175.18709999999999</v>
      </c>
      <c r="J539" s="118">
        <v>23.8597</v>
      </c>
      <c r="K539" s="118"/>
      <c r="L539" s="118">
        <v>28.264800000000001</v>
      </c>
      <c r="M539" s="118"/>
      <c r="N539" s="118">
        <v>0</v>
      </c>
      <c r="O539" s="118">
        <v>0</v>
      </c>
      <c r="P539" s="120">
        <v>1459.9402</v>
      </c>
      <c r="R539" s="118"/>
      <c r="S539" s="119"/>
    </row>
    <row r="540" spans="1:19" x14ac:dyDescent="0.25">
      <c r="A540" s="118" t="s">
        <v>479</v>
      </c>
      <c r="B540" s="118">
        <v>574.55050000000006</v>
      </c>
      <c r="C540" s="118">
        <v>33.251600000000003</v>
      </c>
      <c r="D540" s="118">
        <v>607.8021</v>
      </c>
      <c r="E540" s="118">
        <v>345.92</v>
      </c>
      <c r="F540" s="118">
        <v>178.99770000000001</v>
      </c>
      <c r="G540" s="118">
        <v>41.730600000000003</v>
      </c>
      <c r="H540" s="118">
        <v>82</v>
      </c>
      <c r="I540" s="118">
        <v>77.980999999999995</v>
      </c>
      <c r="J540" s="118">
        <v>3.0142000000000002</v>
      </c>
      <c r="K540" s="118"/>
      <c r="L540" s="118">
        <v>12.5815</v>
      </c>
      <c r="M540" s="118"/>
      <c r="N540" s="118">
        <v>0</v>
      </c>
      <c r="O540" s="118">
        <v>0</v>
      </c>
      <c r="P540" s="118">
        <v>652.54690000000005</v>
      </c>
      <c r="R540" s="118"/>
      <c r="S540" s="119"/>
    </row>
    <row r="541" spans="1:19" x14ac:dyDescent="0.25">
      <c r="A541" s="118" t="s">
        <v>568</v>
      </c>
      <c r="B541" s="118">
        <v>56.591200000000001</v>
      </c>
      <c r="C541" s="118">
        <v>2.1455000000000002</v>
      </c>
      <c r="D541" s="118">
        <v>48.579300000000003</v>
      </c>
      <c r="E541" s="118">
        <v>45</v>
      </c>
      <c r="F541" s="118">
        <v>17.297999999999998</v>
      </c>
      <c r="G541" s="118">
        <v>6.9255000000000004</v>
      </c>
      <c r="H541" s="118">
        <v>10</v>
      </c>
      <c r="I541" s="118">
        <v>6.2327000000000004</v>
      </c>
      <c r="J541" s="118">
        <v>2.8254999999999999</v>
      </c>
      <c r="K541" s="118"/>
      <c r="L541" s="118">
        <v>1.0056</v>
      </c>
      <c r="M541" s="118"/>
      <c r="N541" s="118">
        <v>0</v>
      </c>
      <c r="O541" s="118">
        <v>0</v>
      </c>
      <c r="P541" s="118">
        <v>68.487700000000004</v>
      </c>
      <c r="R541" s="118"/>
      <c r="S541" s="119"/>
    </row>
    <row r="542" spans="1:19" x14ac:dyDescent="0.25">
      <c r="A542" s="118" t="s">
        <v>480</v>
      </c>
      <c r="B542" s="120">
        <v>14885.0674</v>
      </c>
      <c r="C542" s="118">
        <v>164.29239999999999</v>
      </c>
      <c r="D542" s="120">
        <v>15049.3598</v>
      </c>
      <c r="E542" s="120">
        <v>14327.66</v>
      </c>
      <c r="F542" s="120">
        <v>4432.0365000000002</v>
      </c>
      <c r="G542" s="120">
        <v>2473.9059000000002</v>
      </c>
      <c r="H542" s="115">
        <v>2763</v>
      </c>
      <c r="I542" s="120">
        <v>1930.8329000000001</v>
      </c>
      <c r="J542" s="118">
        <v>624.12540000000001</v>
      </c>
      <c r="K542" s="115">
        <v>1890</v>
      </c>
      <c r="L542" s="118">
        <v>311.52170000000001</v>
      </c>
      <c r="M542" s="118">
        <v>947.08699999999999</v>
      </c>
      <c r="N542" s="118">
        <v>566.14200000000005</v>
      </c>
      <c r="O542" s="118">
        <v>0</v>
      </c>
      <c r="P542" s="120">
        <v>19660.6201</v>
      </c>
      <c r="Q542" s="120"/>
      <c r="R542" s="118"/>
      <c r="S542" s="119"/>
    </row>
    <row r="543" spans="1:19" x14ac:dyDescent="0.25">
      <c r="A543" s="118" t="s">
        <v>482</v>
      </c>
      <c r="B543" s="118">
        <v>668.26779999999997</v>
      </c>
      <c r="C543" s="118">
        <v>6.01</v>
      </c>
      <c r="D543" s="118">
        <v>674.27779999999996</v>
      </c>
      <c r="E543" s="118">
        <v>652.92999999999995</v>
      </c>
      <c r="F543" s="118">
        <v>198.57480000000001</v>
      </c>
      <c r="G543" s="118">
        <v>113.58880000000001</v>
      </c>
      <c r="H543" s="118">
        <v>84</v>
      </c>
      <c r="I543" s="118">
        <v>86.509799999999998</v>
      </c>
      <c r="J543" s="118"/>
      <c r="K543" s="118"/>
      <c r="L543" s="118">
        <v>13.957599999999999</v>
      </c>
      <c r="M543" s="118"/>
      <c r="N543" s="118">
        <v>12.8278</v>
      </c>
      <c r="O543" s="118">
        <v>0</v>
      </c>
      <c r="P543" s="118">
        <v>800.69439999999997</v>
      </c>
      <c r="R543" s="118"/>
      <c r="S543" s="119"/>
    </row>
    <row r="544" spans="1:19" x14ac:dyDescent="0.25">
      <c r="A544" s="118" t="s">
        <v>483</v>
      </c>
      <c r="B544" s="118">
        <v>855.07960000000003</v>
      </c>
      <c r="C544" s="118">
        <v>16.696200000000001</v>
      </c>
      <c r="D544" s="118">
        <v>871.7758</v>
      </c>
      <c r="E544" s="118">
        <v>493</v>
      </c>
      <c r="F544" s="118">
        <v>256.738</v>
      </c>
      <c r="G544" s="118">
        <v>59.0655</v>
      </c>
      <c r="H544" s="118">
        <v>148</v>
      </c>
      <c r="I544" s="118">
        <v>111.8488</v>
      </c>
      <c r="J544" s="118">
        <v>27.113399999999999</v>
      </c>
      <c r="K544" s="118">
        <v>158</v>
      </c>
      <c r="L544" s="118">
        <v>18.0458</v>
      </c>
      <c r="M544" s="118">
        <v>83.972499999999997</v>
      </c>
      <c r="N544" s="118">
        <v>16.729900000000001</v>
      </c>
      <c r="O544" s="118">
        <v>0</v>
      </c>
      <c r="P544" s="120">
        <v>1058.6570999999999</v>
      </c>
      <c r="Q544" s="120"/>
      <c r="R544" s="118"/>
      <c r="S544" s="119"/>
    </row>
    <row r="545" spans="1:19" x14ac:dyDescent="0.25">
      <c r="A545" s="118" t="s">
        <v>484</v>
      </c>
      <c r="B545" s="120">
        <v>2140.8906000000002</v>
      </c>
      <c r="C545" s="118">
        <v>69.259699999999995</v>
      </c>
      <c r="D545" s="120">
        <v>2210.1502999999998</v>
      </c>
      <c r="E545" s="120">
        <v>2049.3200000000002</v>
      </c>
      <c r="F545" s="118">
        <v>650.88930000000005</v>
      </c>
      <c r="G545" s="118">
        <v>349.60770000000002</v>
      </c>
      <c r="H545" s="118">
        <v>277</v>
      </c>
      <c r="I545" s="118">
        <v>283.56229999999999</v>
      </c>
      <c r="J545" s="118"/>
      <c r="K545" s="118">
        <v>284</v>
      </c>
      <c r="L545" s="118">
        <v>45.750100000000003</v>
      </c>
      <c r="M545" s="118">
        <v>142.94990000000001</v>
      </c>
      <c r="N545" s="118">
        <v>52.732700000000001</v>
      </c>
      <c r="O545" s="118">
        <v>0</v>
      </c>
      <c r="P545" s="120">
        <v>2755.4405999999999</v>
      </c>
      <c r="R545" s="118"/>
      <c r="S545" s="119"/>
    </row>
    <row r="546" spans="1:19" x14ac:dyDescent="0.25">
      <c r="A546" s="118" t="s">
        <v>485</v>
      </c>
      <c r="B546" s="118">
        <v>184.2045</v>
      </c>
      <c r="C546" s="118">
        <v>3.4226999999999999</v>
      </c>
      <c r="D546" s="118">
        <v>187.62719999999999</v>
      </c>
      <c r="E546" s="118">
        <v>63</v>
      </c>
      <c r="F546" s="118">
        <v>55.2562</v>
      </c>
      <c r="G546" s="118">
        <v>1.9359</v>
      </c>
      <c r="H546" s="118">
        <v>20</v>
      </c>
      <c r="I546" s="118">
        <v>24.072600000000001</v>
      </c>
      <c r="J546" s="118"/>
      <c r="K546" s="118"/>
      <c r="L546" s="118">
        <v>3.8839000000000001</v>
      </c>
      <c r="M546" s="118"/>
      <c r="N546" s="118">
        <v>0</v>
      </c>
      <c r="O546" s="118">
        <v>0</v>
      </c>
      <c r="P546" s="118">
        <v>189.56309999999999</v>
      </c>
      <c r="R546" s="118"/>
      <c r="S546" s="119"/>
    </row>
    <row r="547" spans="1:19" x14ac:dyDescent="0.25">
      <c r="A547" s="118" t="s">
        <v>486</v>
      </c>
      <c r="B547" s="118">
        <v>386.03039999999999</v>
      </c>
      <c r="C547" s="118"/>
      <c r="D547" s="118">
        <v>386.03039999999999</v>
      </c>
      <c r="E547" s="118">
        <v>253.8</v>
      </c>
      <c r="F547" s="118">
        <v>113.68600000000001</v>
      </c>
      <c r="G547" s="118">
        <v>35.028500000000001</v>
      </c>
      <c r="H547" s="118">
        <v>52</v>
      </c>
      <c r="I547" s="118">
        <v>49.527700000000003</v>
      </c>
      <c r="J547" s="118">
        <v>1.8542000000000001</v>
      </c>
      <c r="K547" s="118">
        <v>68</v>
      </c>
      <c r="L547" s="118">
        <v>7.9908000000000001</v>
      </c>
      <c r="M547" s="118">
        <v>36.005499999999998</v>
      </c>
      <c r="N547" s="118">
        <v>0</v>
      </c>
      <c r="O547" s="118">
        <v>0</v>
      </c>
      <c r="P547" s="118">
        <v>458.91860000000003</v>
      </c>
      <c r="R547" s="118"/>
      <c r="S547" s="119"/>
    </row>
    <row r="548" spans="1:19" x14ac:dyDescent="0.25">
      <c r="A548" s="118" t="s">
        <v>487</v>
      </c>
      <c r="B548" s="118">
        <v>434.40170000000001</v>
      </c>
      <c r="C548" s="118">
        <v>51.236199999999997</v>
      </c>
      <c r="D548" s="118">
        <v>485.6379</v>
      </c>
      <c r="E548" s="118">
        <v>429.83</v>
      </c>
      <c r="F548" s="118">
        <v>143.0204</v>
      </c>
      <c r="G548" s="118">
        <v>71.702399999999997</v>
      </c>
      <c r="H548" s="118">
        <v>47</v>
      </c>
      <c r="I548" s="118">
        <v>62.307299999999998</v>
      </c>
      <c r="J548" s="118"/>
      <c r="K548" s="118"/>
      <c r="L548" s="118">
        <v>10.0527</v>
      </c>
      <c r="M548" s="118"/>
      <c r="N548" s="118">
        <v>0</v>
      </c>
      <c r="O548" s="118">
        <v>0</v>
      </c>
      <c r="P548" s="118">
        <v>557.34029999999996</v>
      </c>
      <c r="R548" s="118"/>
      <c r="S548" s="119"/>
    </row>
    <row r="549" spans="1:19" x14ac:dyDescent="0.25">
      <c r="A549" s="118" t="s">
        <v>488</v>
      </c>
      <c r="B549" s="120">
        <v>2289.1302999999998</v>
      </c>
      <c r="C549" s="118">
        <v>50.092399999999998</v>
      </c>
      <c r="D549" s="120">
        <v>2339.2226999999998</v>
      </c>
      <c r="E549" s="120">
        <v>2293.3000000000002</v>
      </c>
      <c r="F549" s="118">
        <v>688.90110000000004</v>
      </c>
      <c r="G549" s="118">
        <v>401.09969999999998</v>
      </c>
      <c r="H549" s="118">
        <v>287</v>
      </c>
      <c r="I549" s="118">
        <v>300.1223</v>
      </c>
      <c r="J549" s="118"/>
      <c r="K549" s="118">
        <v>51</v>
      </c>
      <c r="L549" s="118">
        <v>48.421900000000001</v>
      </c>
      <c r="M549" s="118">
        <v>1.5468999999999999</v>
      </c>
      <c r="N549" s="118">
        <v>24.573899999999998</v>
      </c>
      <c r="O549" s="118">
        <v>0</v>
      </c>
      <c r="P549" s="120">
        <v>2766.4432000000002</v>
      </c>
      <c r="R549" s="118"/>
      <c r="S549" s="119"/>
    </row>
    <row r="550" spans="1:19" x14ac:dyDescent="0.25">
      <c r="A550" s="118" t="s">
        <v>490</v>
      </c>
      <c r="B550" s="120">
        <v>1441.317</v>
      </c>
      <c r="C550" s="118">
        <v>7.2390999999999996</v>
      </c>
      <c r="D550" s="120">
        <v>1448.5561</v>
      </c>
      <c r="E550" s="118">
        <v>733</v>
      </c>
      <c r="F550" s="118">
        <v>426.59980000000002</v>
      </c>
      <c r="G550" s="118">
        <v>76.600099999999998</v>
      </c>
      <c r="H550" s="118">
        <v>117</v>
      </c>
      <c r="I550" s="118">
        <v>185.84970000000001</v>
      </c>
      <c r="J550" s="118"/>
      <c r="K550" s="118">
        <v>175</v>
      </c>
      <c r="L550" s="118">
        <v>29.985099999999999</v>
      </c>
      <c r="M550" s="118">
        <v>87.008899999999997</v>
      </c>
      <c r="N550" s="118">
        <v>0</v>
      </c>
      <c r="O550" s="118">
        <v>0</v>
      </c>
      <c r="P550" s="120">
        <v>1612.1650999999999</v>
      </c>
      <c r="R550" s="118"/>
      <c r="S550" s="119"/>
    </row>
    <row r="551" spans="1:19" x14ac:dyDescent="0.25">
      <c r="A551" s="118" t="s">
        <v>569</v>
      </c>
      <c r="B551" s="118">
        <v>749.19240000000002</v>
      </c>
      <c r="C551" s="118"/>
      <c r="D551" s="118">
        <v>749.19240000000002</v>
      </c>
      <c r="E551" s="118">
        <v>577.41999999999996</v>
      </c>
      <c r="F551" s="118">
        <v>220.63720000000001</v>
      </c>
      <c r="G551" s="118">
        <v>89.195700000000002</v>
      </c>
      <c r="H551" s="118">
        <v>82</v>
      </c>
      <c r="I551" s="118">
        <v>96.121399999999994</v>
      </c>
      <c r="J551" s="118"/>
      <c r="K551" s="118">
        <v>76</v>
      </c>
      <c r="L551" s="118">
        <v>15.5083</v>
      </c>
      <c r="M551" s="118">
        <v>36.295000000000002</v>
      </c>
      <c r="N551" s="118">
        <v>0</v>
      </c>
      <c r="O551" s="118">
        <v>0</v>
      </c>
      <c r="P551" s="118">
        <v>874.68309999999997</v>
      </c>
      <c r="Q551" s="120"/>
      <c r="R551" s="118"/>
      <c r="S551" s="119"/>
    </row>
    <row r="552" spans="1:19" x14ac:dyDescent="0.25">
      <c r="A552" s="118" t="s">
        <v>570</v>
      </c>
      <c r="B552" s="118">
        <v>371.50549999999998</v>
      </c>
      <c r="C552" s="118"/>
      <c r="D552" s="118">
        <v>371.50549999999998</v>
      </c>
      <c r="E552" s="118">
        <v>113</v>
      </c>
      <c r="F552" s="118">
        <v>109.4084</v>
      </c>
      <c r="G552" s="118">
        <v>0.89790000000000003</v>
      </c>
      <c r="H552" s="118">
        <v>60</v>
      </c>
      <c r="I552" s="118">
        <v>47.664200000000001</v>
      </c>
      <c r="J552" s="118">
        <v>9.2518999999999991</v>
      </c>
      <c r="K552" s="118">
        <v>22</v>
      </c>
      <c r="L552" s="118">
        <v>7.6901999999999999</v>
      </c>
      <c r="M552" s="118">
        <v>8.5859000000000005</v>
      </c>
      <c r="N552" s="118">
        <v>2.9988000000000001</v>
      </c>
      <c r="O552" s="118">
        <v>0</v>
      </c>
      <c r="P552" s="118">
        <v>393.24</v>
      </c>
      <c r="R552" s="118"/>
      <c r="S552" s="119"/>
    </row>
    <row r="553" spans="1:19" x14ac:dyDescent="0.25">
      <c r="A553" s="118" t="s">
        <v>1129</v>
      </c>
      <c r="B553" s="118">
        <v>60.542999999999999</v>
      </c>
      <c r="C553" s="118"/>
      <c r="D553" s="118">
        <v>60.542999999999999</v>
      </c>
      <c r="E553" s="118">
        <v>47.36</v>
      </c>
      <c r="F553" s="118">
        <v>17.829899999999999</v>
      </c>
      <c r="G553" s="118">
        <v>7.3825000000000003</v>
      </c>
      <c r="H553" s="118">
        <v>20</v>
      </c>
      <c r="I553" s="118">
        <v>7.7676999999999996</v>
      </c>
      <c r="J553" s="118">
        <v>9.1742000000000008</v>
      </c>
      <c r="K553" s="118"/>
      <c r="L553" s="118">
        <v>1.2532000000000001</v>
      </c>
      <c r="M553" s="118"/>
      <c r="N553" s="118">
        <v>0</v>
      </c>
      <c r="O553" s="118">
        <v>0</v>
      </c>
      <c r="P553" s="118">
        <v>77.099699999999999</v>
      </c>
      <c r="Q553" s="120"/>
      <c r="R553" s="118"/>
      <c r="S553" s="119"/>
    </row>
    <row r="554" spans="1:19" x14ac:dyDescent="0.25">
      <c r="A554" s="118" t="s">
        <v>1131</v>
      </c>
      <c r="B554" s="118">
        <v>166.24299999999999</v>
      </c>
      <c r="C554" s="118">
        <v>1.8783000000000001</v>
      </c>
      <c r="D554" s="118">
        <v>168.12129999999999</v>
      </c>
      <c r="E554" s="118">
        <v>115</v>
      </c>
      <c r="F554" s="118">
        <v>49.511699999999998</v>
      </c>
      <c r="G554" s="118">
        <v>16.3721</v>
      </c>
      <c r="H554" s="118">
        <v>20</v>
      </c>
      <c r="I554" s="118">
        <v>21.57</v>
      </c>
      <c r="J554" s="118"/>
      <c r="K554" s="118"/>
      <c r="L554" s="118">
        <v>3.4801000000000002</v>
      </c>
      <c r="M554" s="118"/>
      <c r="N554" s="118">
        <v>0</v>
      </c>
      <c r="O554" s="118">
        <v>0</v>
      </c>
      <c r="P554" s="118">
        <v>184.49340000000001</v>
      </c>
      <c r="R554" s="118"/>
      <c r="S554" s="119"/>
    </row>
    <row r="555" spans="1:19" x14ac:dyDescent="0.25">
      <c r="A555" s="118" t="s">
        <v>1133</v>
      </c>
      <c r="B555" s="118">
        <v>112.0804</v>
      </c>
      <c r="C555" s="118">
        <v>5.6157000000000004</v>
      </c>
      <c r="D555" s="118">
        <v>117.6961</v>
      </c>
      <c r="E555" s="118">
        <v>121.95</v>
      </c>
      <c r="F555" s="118">
        <v>34.661499999999997</v>
      </c>
      <c r="G555" s="118">
        <v>21.822099999999999</v>
      </c>
      <c r="H555" s="118">
        <v>19</v>
      </c>
      <c r="I555" s="118">
        <v>15.1004</v>
      </c>
      <c r="J555" s="118">
        <v>2.9247000000000001</v>
      </c>
      <c r="K555" s="118"/>
      <c r="L555" s="118">
        <v>2.4363000000000001</v>
      </c>
      <c r="M555" s="118"/>
      <c r="N555" s="118">
        <v>0</v>
      </c>
      <c r="O555" s="118">
        <v>0</v>
      </c>
      <c r="P555" s="118">
        <v>142.44290000000001</v>
      </c>
      <c r="R555" s="118"/>
      <c r="S555" s="119"/>
    </row>
    <row r="556" spans="1:19" x14ac:dyDescent="0.25">
      <c r="A556" s="118" t="s">
        <v>1226</v>
      </c>
      <c r="B556" s="118">
        <v>81.613600000000005</v>
      </c>
      <c r="C556" s="118"/>
      <c r="D556" s="118">
        <v>81.613600000000005</v>
      </c>
      <c r="E556" s="118">
        <v>77.17</v>
      </c>
      <c r="F556" s="118">
        <v>24.0352</v>
      </c>
      <c r="G556" s="118">
        <v>13.2837</v>
      </c>
      <c r="H556" s="118">
        <v>14</v>
      </c>
      <c r="I556" s="118">
        <v>10.471</v>
      </c>
      <c r="J556" s="118">
        <v>2.6467000000000001</v>
      </c>
      <c r="K556" s="118"/>
      <c r="L556" s="118">
        <v>1.6894</v>
      </c>
      <c r="M556" s="118"/>
      <c r="N556" s="118">
        <v>0</v>
      </c>
      <c r="O556" s="118">
        <v>0</v>
      </c>
      <c r="P556" s="118">
        <v>97.543999999999997</v>
      </c>
      <c r="R556" s="118"/>
      <c r="S556" s="119"/>
    </row>
    <row r="557" spans="1:19" x14ac:dyDescent="0.25">
      <c r="A557" s="118" t="s">
        <v>1254</v>
      </c>
      <c r="B557" s="118">
        <v>210.51480000000001</v>
      </c>
      <c r="C557" s="118">
        <v>40.859099999999998</v>
      </c>
      <c r="D557" s="118">
        <v>251.37389999999999</v>
      </c>
      <c r="E557" s="118">
        <v>140</v>
      </c>
      <c r="F557" s="118">
        <v>74.029600000000002</v>
      </c>
      <c r="G557" s="118">
        <v>16.492599999999999</v>
      </c>
      <c r="H557" s="118">
        <v>30</v>
      </c>
      <c r="I557" s="118">
        <v>32.251300000000001</v>
      </c>
      <c r="J557" s="118"/>
      <c r="K557" s="118">
        <v>3</v>
      </c>
      <c r="L557" s="118">
        <v>5.2034000000000002</v>
      </c>
      <c r="M557" s="118"/>
      <c r="N557" s="118">
        <v>0</v>
      </c>
      <c r="O557" s="118">
        <v>0</v>
      </c>
      <c r="P557" s="118">
        <v>267.86649999999997</v>
      </c>
      <c r="R557" s="118"/>
      <c r="S557" s="119"/>
    </row>
    <row r="558" spans="1:19" x14ac:dyDescent="0.25">
      <c r="A558" s="118" t="s">
        <v>1255</v>
      </c>
      <c r="B558" s="118">
        <v>115.7706</v>
      </c>
      <c r="C558" s="118"/>
      <c r="D558" s="118">
        <v>115.7706</v>
      </c>
      <c r="E558" s="118">
        <v>27</v>
      </c>
      <c r="F558" s="118">
        <v>34.0944</v>
      </c>
      <c r="G558" s="118"/>
      <c r="H558" s="118">
        <v>10</v>
      </c>
      <c r="I558" s="118">
        <v>14.853400000000001</v>
      </c>
      <c r="J558" s="118"/>
      <c r="K558" s="118"/>
      <c r="L558" s="118">
        <v>2.3965000000000001</v>
      </c>
      <c r="M558" s="118"/>
      <c r="N558" s="118">
        <v>0</v>
      </c>
      <c r="O558" s="118">
        <v>0</v>
      </c>
      <c r="P558" s="118">
        <v>115.7706</v>
      </c>
      <c r="Q558" s="120"/>
      <c r="R558" s="118"/>
      <c r="S558" s="119"/>
    </row>
    <row r="559" spans="1:19" x14ac:dyDescent="0.25">
      <c r="A559" s="118" t="s">
        <v>496</v>
      </c>
      <c r="B559" s="118">
        <v>488.21179999999998</v>
      </c>
      <c r="C559" s="118"/>
      <c r="D559" s="118">
        <v>488.21179999999998</v>
      </c>
      <c r="E559" s="118">
        <v>395</v>
      </c>
      <c r="F559" s="118">
        <v>143.7784</v>
      </c>
      <c r="G559" s="118">
        <v>62.805399999999999</v>
      </c>
      <c r="H559" s="118">
        <v>122</v>
      </c>
      <c r="I559" s="118">
        <v>62.637599999999999</v>
      </c>
      <c r="J559" s="118">
        <v>44.521799999999999</v>
      </c>
      <c r="K559" s="118"/>
      <c r="L559" s="118">
        <v>10.106</v>
      </c>
      <c r="M559" s="118"/>
      <c r="N559" s="118">
        <v>0</v>
      </c>
      <c r="O559" s="118">
        <v>0</v>
      </c>
      <c r="P559" s="118">
        <v>595.53899999999999</v>
      </c>
      <c r="R559" s="118"/>
      <c r="S559" s="119"/>
    </row>
    <row r="560" spans="1:19" x14ac:dyDescent="0.25">
      <c r="A560" s="118"/>
      <c r="B560" s="118"/>
      <c r="C560" s="118"/>
      <c r="D560" s="118"/>
      <c r="E560" s="118"/>
      <c r="F560" s="118"/>
      <c r="G560" s="118"/>
      <c r="H560" s="118"/>
      <c r="I560" s="118"/>
      <c r="J560" s="118"/>
      <c r="K560" s="118"/>
      <c r="L560" s="118"/>
      <c r="M560" s="118"/>
      <c r="P560" s="118"/>
      <c r="Q560" s="120"/>
      <c r="R560" s="118"/>
      <c r="S560" s="119"/>
    </row>
    <row r="561" spans="1:19" x14ac:dyDescent="0.25">
      <c r="A561" s="118"/>
      <c r="B561" s="118"/>
      <c r="C561" s="118"/>
      <c r="D561" s="118"/>
      <c r="E561" s="118"/>
      <c r="F561" s="118"/>
      <c r="G561" s="118"/>
      <c r="H561" s="118"/>
      <c r="I561" s="118"/>
      <c r="J561" s="118"/>
      <c r="K561" s="118"/>
      <c r="L561" s="118"/>
      <c r="M561" s="118"/>
      <c r="P561" s="118"/>
      <c r="R561" s="118"/>
      <c r="S561" s="119"/>
    </row>
    <row r="562" spans="1:19" x14ac:dyDescent="0.25">
      <c r="A562" s="118"/>
      <c r="B562" s="118"/>
      <c r="C562" s="118"/>
      <c r="D562" s="118"/>
      <c r="E562" s="118"/>
      <c r="F562" s="118"/>
      <c r="G562" s="118"/>
      <c r="H562" s="118"/>
      <c r="I562" s="118"/>
      <c r="J562" s="118"/>
      <c r="K562" s="118"/>
      <c r="L562" s="118"/>
      <c r="M562" s="118"/>
      <c r="P562" s="118"/>
      <c r="R562" s="118"/>
      <c r="S562" s="119"/>
    </row>
    <row r="563" spans="1:19" x14ac:dyDescent="0.25">
      <c r="A563" s="118"/>
      <c r="B563" s="118"/>
      <c r="C563" s="118"/>
      <c r="D563" s="118"/>
      <c r="E563" s="118"/>
      <c r="F563" s="118"/>
      <c r="G563" s="118"/>
      <c r="H563" s="118"/>
      <c r="I563" s="118"/>
      <c r="J563" s="118"/>
      <c r="K563" s="118"/>
      <c r="L563" s="118"/>
      <c r="M563" s="118"/>
      <c r="P563" s="118"/>
      <c r="R563" s="118"/>
      <c r="S563" s="119"/>
    </row>
    <row r="564" spans="1:19" x14ac:dyDescent="0.25">
      <c r="A564" s="118"/>
      <c r="B564" s="118"/>
      <c r="C564" s="118"/>
      <c r="D564" s="118"/>
      <c r="E564" s="118"/>
      <c r="F564" s="118"/>
      <c r="G564" s="118"/>
      <c r="H564" s="118"/>
      <c r="I564" s="118"/>
      <c r="J564" s="118"/>
      <c r="K564" s="118"/>
      <c r="L564" s="118"/>
      <c r="M564" s="118"/>
      <c r="P564" s="118"/>
    </row>
    <row r="565" spans="1:19" x14ac:dyDescent="0.25">
      <c r="A565" s="118"/>
      <c r="B565" s="118"/>
      <c r="C565" s="118"/>
      <c r="D565" s="118"/>
      <c r="E565" s="118"/>
      <c r="F565" s="118"/>
      <c r="G565" s="118"/>
      <c r="H565" s="118"/>
      <c r="I565" s="118"/>
      <c r="J565" s="118"/>
      <c r="K565" s="118"/>
      <c r="L565" s="118"/>
      <c r="M565" s="118"/>
      <c r="P565" s="118"/>
    </row>
    <row r="566" spans="1:19" x14ac:dyDescent="0.25">
      <c r="A566" s="118"/>
      <c r="B566" s="118"/>
      <c r="C566" s="118"/>
      <c r="D566" s="118"/>
      <c r="E566" s="118"/>
      <c r="F566" s="118"/>
      <c r="G566" s="118"/>
      <c r="H566" s="118"/>
      <c r="I566" s="118"/>
      <c r="J566" s="118"/>
      <c r="K566" s="118"/>
      <c r="L566" s="118"/>
      <c r="M566" s="118"/>
      <c r="P566" s="118"/>
    </row>
    <row r="567" spans="1:19" x14ac:dyDescent="0.25">
      <c r="A567" s="118"/>
      <c r="B567" s="118"/>
      <c r="C567" s="118"/>
      <c r="D567" s="118"/>
      <c r="E567" s="118"/>
      <c r="F567" s="118"/>
      <c r="G567" s="118"/>
      <c r="H567" s="118"/>
      <c r="I567" s="118"/>
      <c r="J567" s="118"/>
      <c r="K567" s="118"/>
      <c r="L567" s="118"/>
      <c r="M567" s="118"/>
      <c r="P567" s="118"/>
    </row>
    <row r="568" spans="1:19" x14ac:dyDescent="0.25">
      <c r="A568" s="118"/>
      <c r="B568" s="118"/>
      <c r="C568" s="118"/>
      <c r="D568" s="118"/>
      <c r="E568" s="118"/>
      <c r="F568" s="118"/>
      <c r="G568" s="118"/>
      <c r="H568" s="118"/>
      <c r="I568" s="118"/>
      <c r="J568" s="118"/>
      <c r="K568" s="118"/>
      <c r="L568" s="118"/>
      <c r="M568" s="118"/>
      <c r="P568" s="118"/>
    </row>
    <row r="569" spans="1:19" x14ac:dyDescent="0.25">
      <c r="A569" s="118"/>
      <c r="B569" s="118"/>
      <c r="C569" s="118"/>
      <c r="D569" s="118"/>
      <c r="E569" s="118"/>
      <c r="F569" s="118"/>
      <c r="G569" s="118"/>
      <c r="H569" s="118"/>
      <c r="I569" s="118"/>
      <c r="J569" s="118"/>
      <c r="K569" s="118"/>
      <c r="L569" s="118"/>
      <c r="M569" s="118"/>
      <c r="P569" s="118"/>
    </row>
  </sheetData>
  <sortState xmlns:xlrd2="http://schemas.microsoft.com/office/spreadsheetml/2017/richdata2" ref="A2:S563">
    <sortCondition ref="S2:S563"/>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569"/>
  <sheetViews>
    <sheetView workbookViewId="0">
      <selection sqref="A1:A1048576"/>
    </sheetView>
  </sheetViews>
  <sheetFormatPr defaultRowHeight="15" x14ac:dyDescent="0.25"/>
  <sheetData>
    <row r="1" spans="1:19" s="118" customFormat="1" x14ac:dyDescent="0.25">
      <c r="A1" s="29" t="s">
        <v>1136</v>
      </c>
      <c r="B1" s="29" t="s">
        <v>1140</v>
      </c>
      <c r="C1" s="29" t="s">
        <v>1141</v>
      </c>
      <c r="D1" s="29" t="s">
        <v>1142</v>
      </c>
      <c r="E1" s="29" t="s">
        <v>1143</v>
      </c>
      <c r="F1" s="29" t="s">
        <v>1144</v>
      </c>
      <c r="G1" s="29" t="s">
        <v>1145</v>
      </c>
      <c r="H1" s="29" t="s">
        <v>1146</v>
      </c>
      <c r="I1" s="29" t="s">
        <v>1147</v>
      </c>
      <c r="J1" s="29" t="s">
        <v>1148</v>
      </c>
      <c r="K1" s="29" t="s">
        <v>1149</v>
      </c>
      <c r="L1" s="29" t="s">
        <v>1150</v>
      </c>
      <c r="M1" s="29" t="s">
        <v>1151</v>
      </c>
      <c r="N1" s="29" t="s">
        <v>1234</v>
      </c>
      <c r="O1" s="29" t="s">
        <v>1235</v>
      </c>
      <c r="P1" s="29" t="s">
        <v>1152</v>
      </c>
      <c r="Q1" s="29"/>
      <c r="R1" s="29"/>
      <c r="S1" s="93"/>
    </row>
    <row r="2" spans="1:19" x14ac:dyDescent="0.25">
      <c r="A2" s="118" t="s">
        <v>10</v>
      </c>
      <c r="B2" s="118">
        <v>211.5925</v>
      </c>
      <c r="C2" s="118">
        <v>7.4912999999999998</v>
      </c>
      <c r="D2" s="118">
        <v>219.0838</v>
      </c>
      <c r="E2" s="118">
        <v>136.66999999999999</v>
      </c>
      <c r="F2" s="118">
        <v>68.836100000000002</v>
      </c>
      <c r="G2" s="118">
        <v>16.958500000000001</v>
      </c>
      <c r="H2" s="118">
        <v>28</v>
      </c>
      <c r="I2" s="118">
        <v>26.421500000000002</v>
      </c>
      <c r="J2" s="118">
        <v>1.1839</v>
      </c>
      <c r="K2" s="118"/>
      <c r="L2" s="118">
        <v>5.4771000000000001</v>
      </c>
      <c r="M2" s="118"/>
      <c r="N2" s="118">
        <v>0</v>
      </c>
      <c r="O2" s="118">
        <v>0</v>
      </c>
      <c r="P2" s="118">
        <v>237.22620000000001</v>
      </c>
    </row>
    <row r="3" spans="1:19" x14ac:dyDescent="0.25">
      <c r="A3" s="118" t="s">
        <v>11</v>
      </c>
      <c r="B3" s="120">
        <v>2221.2941999999998</v>
      </c>
      <c r="C3" s="118">
        <v>107.1991</v>
      </c>
      <c r="D3" s="120">
        <v>2328.4933000000001</v>
      </c>
      <c r="E3" s="120">
        <v>1182.24</v>
      </c>
      <c r="F3" s="118">
        <v>731.61260000000004</v>
      </c>
      <c r="G3" s="118">
        <v>112.65689999999999</v>
      </c>
      <c r="H3" s="118">
        <v>316</v>
      </c>
      <c r="I3" s="118">
        <v>280.81630000000001</v>
      </c>
      <c r="J3" s="118">
        <v>26.387799999999999</v>
      </c>
      <c r="K3" s="118">
        <v>123</v>
      </c>
      <c r="L3" s="118">
        <v>58.212299999999999</v>
      </c>
      <c r="M3" s="118">
        <v>38.872599999999998</v>
      </c>
      <c r="N3" s="118">
        <v>0</v>
      </c>
      <c r="O3" s="118">
        <v>0</v>
      </c>
      <c r="P3" s="120">
        <v>2506.4106000000002</v>
      </c>
    </row>
    <row r="4" spans="1:19" x14ac:dyDescent="0.25">
      <c r="A4" s="118" t="s">
        <v>12</v>
      </c>
      <c r="B4" s="118">
        <v>141.9684</v>
      </c>
      <c r="C4" s="118"/>
      <c r="D4" s="118">
        <v>141.9684</v>
      </c>
      <c r="E4" s="118">
        <v>46.5</v>
      </c>
      <c r="F4" s="118">
        <v>44.606499999999997</v>
      </c>
      <c r="G4" s="118">
        <v>0.47339999999999999</v>
      </c>
      <c r="H4" s="118">
        <v>29</v>
      </c>
      <c r="I4" s="118">
        <v>17.121400000000001</v>
      </c>
      <c r="J4" s="118">
        <v>8.9090000000000007</v>
      </c>
      <c r="K4" s="118"/>
      <c r="L4" s="118">
        <v>3.5491999999999999</v>
      </c>
      <c r="M4" s="118"/>
      <c r="N4" s="118">
        <v>0</v>
      </c>
      <c r="O4" s="118">
        <v>0</v>
      </c>
      <c r="P4" s="118">
        <v>151.35079999999999</v>
      </c>
    </row>
    <row r="5" spans="1:19" x14ac:dyDescent="0.25">
      <c r="A5" s="118" t="s">
        <v>13</v>
      </c>
      <c r="B5" s="118">
        <v>333.0917</v>
      </c>
      <c r="C5" s="118"/>
      <c r="D5" s="118">
        <v>333.0917</v>
      </c>
      <c r="E5" s="118">
        <v>124</v>
      </c>
      <c r="F5" s="118">
        <v>104.6574</v>
      </c>
      <c r="G5" s="118">
        <v>4.8356000000000003</v>
      </c>
      <c r="H5" s="118">
        <v>46</v>
      </c>
      <c r="I5" s="118">
        <v>40.170900000000003</v>
      </c>
      <c r="J5" s="118">
        <v>4.3719000000000001</v>
      </c>
      <c r="K5" s="118"/>
      <c r="L5" s="118">
        <v>8.3272999999999993</v>
      </c>
      <c r="M5" s="118"/>
      <c r="N5" s="118">
        <v>0</v>
      </c>
      <c r="O5" s="118">
        <v>0</v>
      </c>
      <c r="P5" s="118">
        <v>342.29919999999998</v>
      </c>
    </row>
    <row r="6" spans="1:19" x14ac:dyDescent="0.25">
      <c r="A6" s="118" t="s">
        <v>497</v>
      </c>
      <c r="B6" s="118">
        <v>203.15450000000001</v>
      </c>
      <c r="C6" s="118"/>
      <c r="D6" s="118">
        <v>155.94550000000001</v>
      </c>
      <c r="E6" s="118">
        <v>25</v>
      </c>
      <c r="F6" s="118">
        <v>63.831099999999999</v>
      </c>
      <c r="G6" s="118"/>
      <c r="H6" s="118">
        <v>15</v>
      </c>
      <c r="I6" s="118">
        <v>18.806999999999999</v>
      </c>
      <c r="J6" s="118"/>
      <c r="K6" s="118"/>
      <c r="L6" s="118">
        <v>3.8986000000000001</v>
      </c>
      <c r="M6" s="118"/>
      <c r="N6" s="118">
        <v>0</v>
      </c>
      <c r="O6" s="118">
        <v>0</v>
      </c>
      <c r="P6" s="118">
        <v>203.15450000000001</v>
      </c>
    </row>
    <row r="7" spans="1:19" x14ac:dyDescent="0.25">
      <c r="A7" s="118" t="s">
        <v>14</v>
      </c>
      <c r="B7" s="120">
        <v>2171.3850000000002</v>
      </c>
      <c r="C7" s="118">
        <v>85.0625</v>
      </c>
      <c r="D7" s="120">
        <v>2256.4475000000002</v>
      </c>
      <c r="E7" s="118">
        <v>709.44</v>
      </c>
      <c r="F7" s="118">
        <v>708.97580000000005</v>
      </c>
      <c r="G7" s="118">
        <v>0.11600000000000001</v>
      </c>
      <c r="H7" s="118">
        <v>307</v>
      </c>
      <c r="I7" s="118">
        <v>272.12759999999997</v>
      </c>
      <c r="J7" s="118">
        <v>26.154299999999999</v>
      </c>
      <c r="K7" s="118">
        <v>11</v>
      </c>
      <c r="L7" s="118">
        <v>56.411200000000001</v>
      </c>
      <c r="M7" s="118"/>
      <c r="N7" s="118">
        <v>0</v>
      </c>
      <c r="O7" s="118">
        <v>0</v>
      </c>
      <c r="P7" s="120">
        <v>2282.7177999999999</v>
      </c>
    </row>
    <row r="8" spans="1:19" x14ac:dyDescent="0.25">
      <c r="A8" s="118" t="s">
        <v>15</v>
      </c>
      <c r="B8" s="118">
        <v>305.94880000000001</v>
      </c>
      <c r="C8" s="118"/>
      <c r="D8" s="118">
        <v>305.94880000000001</v>
      </c>
      <c r="E8" s="118">
        <v>145.59</v>
      </c>
      <c r="F8" s="118">
        <v>96.129099999999994</v>
      </c>
      <c r="G8" s="118">
        <v>12.3652</v>
      </c>
      <c r="H8" s="118">
        <v>55</v>
      </c>
      <c r="I8" s="118">
        <v>36.897399999999998</v>
      </c>
      <c r="J8" s="118">
        <v>13.5769</v>
      </c>
      <c r="K8" s="118"/>
      <c r="L8" s="118">
        <v>7.6486999999999998</v>
      </c>
      <c r="M8" s="118"/>
      <c r="N8" s="118">
        <v>0</v>
      </c>
      <c r="O8" s="118">
        <v>0</v>
      </c>
      <c r="P8" s="118">
        <v>331.89089999999999</v>
      </c>
    </row>
    <row r="9" spans="1:19" x14ac:dyDescent="0.25">
      <c r="A9" s="118" t="s">
        <v>16</v>
      </c>
      <c r="B9" s="118">
        <v>325.80079999999998</v>
      </c>
      <c r="C9" s="118"/>
      <c r="D9" s="118">
        <v>325.80079999999998</v>
      </c>
      <c r="E9" s="118">
        <v>117</v>
      </c>
      <c r="F9" s="118">
        <v>102.36660000000001</v>
      </c>
      <c r="G9" s="118">
        <v>3.6583000000000001</v>
      </c>
      <c r="H9" s="118">
        <v>34</v>
      </c>
      <c r="I9" s="118">
        <v>39.291600000000003</v>
      </c>
      <c r="J9" s="118"/>
      <c r="K9" s="118"/>
      <c r="L9" s="118">
        <v>8.1449999999999996</v>
      </c>
      <c r="M9" s="118"/>
      <c r="N9" s="118">
        <v>0</v>
      </c>
      <c r="O9" s="118">
        <v>0</v>
      </c>
      <c r="P9" s="118">
        <v>329.45909999999998</v>
      </c>
    </row>
    <row r="10" spans="1:19" x14ac:dyDescent="0.25">
      <c r="A10" s="118" t="s">
        <v>17</v>
      </c>
      <c r="B10" s="118">
        <v>132.36930000000001</v>
      </c>
      <c r="C10" s="118"/>
      <c r="D10" s="118">
        <v>132.36930000000001</v>
      </c>
      <c r="E10" s="118">
        <v>62.2</v>
      </c>
      <c r="F10" s="118">
        <v>41.590400000000002</v>
      </c>
      <c r="G10" s="118">
        <v>5.1524000000000001</v>
      </c>
      <c r="H10" s="118">
        <v>16</v>
      </c>
      <c r="I10" s="118">
        <v>15.963699999999999</v>
      </c>
      <c r="J10" s="118">
        <v>2.7199999999999998E-2</v>
      </c>
      <c r="K10" s="118"/>
      <c r="L10" s="118">
        <v>3.3092000000000001</v>
      </c>
      <c r="M10" s="118"/>
      <c r="N10" s="118">
        <v>0</v>
      </c>
      <c r="O10" s="118">
        <v>0</v>
      </c>
      <c r="P10" s="118">
        <v>137.5489</v>
      </c>
    </row>
    <row r="11" spans="1:19" x14ac:dyDescent="0.25">
      <c r="A11" s="118" t="s">
        <v>18</v>
      </c>
      <c r="B11" s="118">
        <v>284.911</v>
      </c>
      <c r="C11" s="118"/>
      <c r="D11" s="118">
        <v>284.911</v>
      </c>
      <c r="E11" s="118">
        <v>160</v>
      </c>
      <c r="F11" s="118">
        <v>89.519000000000005</v>
      </c>
      <c r="G11" s="118">
        <v>17.620200000000001</v>
      </c>
      <c r="H11" s="118">
        <v>52</v>
      </c>
      <c r="I11" s="118">
        <v>34.360300000000002</v>
      </c>
      <c r="J11" s="118">
        <v>13.229799999999999</v>
      </c>
      <c r="K11" s="118"/>
      <c r="L11" s="118">
        <v>7.1227999999999998</v>
      </c>
      <c r="M11" s="118"/>
      <c r="N11" s="118">
        <v>0</v>
      </c>
      <c r="O11" s="118">
        <v>0</v>
      </c>
      <c r="P11" s="118">
        <v>315.76100000000002</v>
      </c>
    </row>
    <row r="12" spans="1:19" x14ac:dyDescent="0.25">
      <c r="A12" s="118" t="s">
        <v>19</v>
      </c>
      <c r="B12" s="118">
        <v>543.39160000000004</v>
      </c>
      <c r="C12" s="118">
        <v>18.244199999999999</v>
      </c>
      <c r="D12" s="118">
        <v>561.63580000000002</v>
      </c>
      <c r="E12" s="118">
        <v>280</v>
      </c>
      <c r="F12" s="118">
        <v>176.46600000000001</v>
      </c>
      <c r="G12" s="118">
        <v>25.883500000000002</v>
      </c>
      <c r="H12" s="118">
        <v>66</v>
      </c>
      <c r="I12" s="118">
        <v>67.7333</v>
      </c>
      <c r="J12" s="118"/>
      <c r="K12" s="118">
        <v>5</v>
      </c>
      <c r="L12" s="118">
        <v>14.040900000000001</v>
      </c>
      <c r="M12" s="118"/>
      <c r="N12" s="118">
        <v>0</v>
      </c>
      <c r="O12" s="118">
        <v>0</v>
      </c>
      <c r="P12" s="118">
        <v>587.51930000000004</v>
      </c>
    </row>
    <row r="13" spans="1:19" x14ac:dyDescent="0.25">
      <c r="A13" s="118" t="s">
        <v>20</v>
      </c>
      <c r="B13" s="120">
        <v>2118.6275000000001</v>
      </c>
      <c r="C13" s="118">
        <v>119.6853</v>
      </c>
      <c r="D13" s="120">
        <v>2238.3128000000002</v>
      </c>
      <c r="E13" s="120">
        <v>1302.74</v>
      </c>
      <c r="F13" s="118">
        <v>703.27790000000005</v>
      </c>
      <c r="G13" s="118">
        <v>149.8655</v>
      </c>
      <c r="H13" s="118">
        <v>279</v>
      </c>
      <c r="I13" s="118">
        <v>269.94049999999999</v>
      </c>
      <c r="J13" s="118">
        <v>6.7946</v>
      </c>
      <c r="K13" s="118">
        <v>83</v>
      </c>
      <c r="L13" s="118">
        <v>55.957799999999999</v>
      </c>
      <c r="M13" s="118">
        <v>16.225300000000001</v>
      </c>
      <c r="N13" s="118">
        <v>8.8269000000000002</v>
      </c>
      <c r="O13" s="118">
        <v>0</v>
      </c>
      <c r="P13" s="120">
        <v>2420.0250999999998</v>
      </c>
    </row>
    <row r="14" spans="1:19" x14ac:dyDescent="0.25">
      <c r="A14" s="118" t="s">
        <v>21</v>
      </c>
      <c r="B14" s="118">
        <v>390.95179999999999</v>
      </c>
      <c r="C14" s="118">
        <v>13.9772</v>
      </c>
      <c r="D14" s="118">
        <v>404.92899999999997</v>
      </c>
      <c r="E14" s="118">
        <v>276</v>
      </c>
      <c r="F14" s="118">
        <v>127.2287</v>
      </c>
      <c r="G14" s="118">
        <v>37.192799999999998</v>
      </c>
      <c r="H14" s="118">
        <v>53</v>
      </c>
      <c r="I14" s="118">
        <v>48.834400000000002</v>
      </c>
      <c r="J14" s="118">
        <v>3.1242000000000001</v>
      </c>
      <c r="K14" s="118">
        <v>40</v>
      </c>
      <c r="L14" s="118">
        <v>10.123200000000001</v>
      </c>
      <c r="M14" s="118">
        <v>17.926100000000002</v>
      </c>
      <c r="N14" s="118">
        <v>1.8290999999999999</v>
      </c>
      <c r="O14" s="118">
        <v>0.37609999999999999</v>
      </c>
      <c r="P14" s="118">
        <v>465.37729999999999</v>
      </c>
    </row>
    <row r="15" spans="1:19" x14ac:dyDescent="0.25">
      <c r="A15" s="118" t="s">
        <v>22</v>
      </c>
      <c r="B15" s="118">
        <v>707.91589999999997</v>
      </c>
      <c r="C15" s="118">
        <v>6.5128000000000004</v>
      </c>
      <c r="D15" s="118">
        <v>714.42870000000005</v>
      </c>
      <c r="E15" s="118">
        <v>466</v>
      </c>
      <c r="F15" s="118">
        <v>224.4735</v>
      </c>
      <c r="G15" s="118">
        <v>60.381599999999999</v>
      </c>
      <c r="H15" s="118">
        <v>118</v>
      </c>
      <c r="I15" s="118">
        <v>86.1601</v>
      </c>
      <c r="J15" s="118">
        <v>23.879899999999999</v>
      </c>
      <c r="K15" s="118"/>
      <c r="L15" s="118">
        <v>17.860700000000001</v>
      </c>
      <c r="M15" s="118"/>
      <c r="N15" s="118">
        <v>5.6849999999999996</v>
      </c>
      <c r="O15" s="118">
        <v>0</v>
      </c>
      <c r="P15" s="118">
        <v>804.37519999999995</v>
      </c>
    </row>
    <row r="16" spans="1:19" x14ac:dyDescent="0.25">
      <c r="A16" s="118" t="s">
        <v>23</v>
      </c>
      <c r="B16" s="118">
        <v>269.52980000000002</v>
      </c>
      <c r="C16" s="118">
        <v>11.308400000000001</v>
      </c>
      <c r="D16" s="118">
        <v>280.83819999999997</v>
      </c>
      <c r="E16" s="118">
        <v>191</v>
      </c>
      <c r="F16" s="118">
        <v>88.239400000000003</v>
      </c>
      <c r="G16" s="118">
        <v>25.690200000000001</v>
      </c>
      <c r="H16" s="118">
        <v>42</v>
      </c>
      <c r="I16" s="118">
        <v>33.869100000000003</v>
      </c>
      <c r="J16" s="118">
        <v>6.0982000000000003</v>
      </c>
      <c r="K16" s="118">
        <v>14</v>
      </c>
      <c r="L16" s="118">
        <v>7.0209999999999999</v>
      </c>
      <c r="M16" s="118">
        <v>4.1874000000000002</v>
      </c>
      <c r="N16" s="118">
        <v>3.0392999999999999</v>
      </c>
      <c r="O16" s="118">
        <v>0</v>
      </c>
      <c r="P16" s="118">
        <v>319.85329999999999</v>
      </c>
    </row>
    <row r="17" spans="1:16" x14ac:dyDescent="0.25">
      <c r="A17" s="118" t="s">
        <v>24</v>
      </c>
      <c r="B17" s="120">
        <v>1674.4127000000001</v>
      </c>
      <c r="C17" s="118">
        <v>58.905700000000003</v>
      </c>
      <c r="D17" s="120">
        <v>1733.3184000000001</v>
      </c>
      <c r="E17" s="118">
        <v>991.52</v>
      </c>
      <c r="F17" s="118">
        <v>544.60860000000002</v>
      </c>
      <c r="G17" s="118">
        <v>111.7278</v>
      </c>
      <c r="H17" s="118">
        <v>197</v>
      </c>
      <c r="I17" s="118">
        <v>209.03819999999999</v>
      </c>
      <c r="J17" s="118"/>
      <c r="K17" s="118">
        <v>46</v>
      </c>
      <c r="L17" s="118">
        <v>43.332999999999998</v>
      </c>
      <c r="M17" s="118">
        <v>1.6002000000000001</v>
      </c>
      <c r="N17" s="118">
        <v>17.2624</v>
      </c>
      <c r="O17" s="118">
        <v>0</v>
      </c>
      <c r="P17" s="120">
        <v>1863.9087999999999</v>
      </c>
    </row>
    <row r="18" spans="1:16" x14ac:dyDescent="0.25">
      <c r="A18" s="118" t="s">
        <v>25</v>
      </c>
      <c r="B18" s="118">
        <v>591.20600000000002</v>
      </c>
      <c r="C18" s="118">
        <v>13.5585</v>
      </c>
      <c r="D18" s="118">
        <v>604.7645</v>
      </c>
      <c r="E18" s="118">
        <v>374</v>
      </c>
      <c r="F18" s="118">
        <v>190.017</v>
      </c>
      <c r="G18" s="118">
        <v>45.995699999999999</v>
      </c>
      <c r="H18" s="118">
        <v>101</v>
      </c>
      <c r="I18" s="118">
        <v>72.934600000000003</v>
      </c>
      <c r="J18" s="118">
        <v>21.049099999999999</v>
      </c>
      <c r="K18" s="118">
        <v>131</v>
      </c>
      <c r="L18" s="118">
        <v>15.1191</v>
      </c>
      <c r="M18" s="118">
        <v>69.528499999999994</v>
      </c>
      <c r="N18" s="118">
        <v>0</v>
      </c>
      <c r="O18" s="118">
        <v>0</v>
      </c>
      <c r="P18" s="118">
        <v>741.33780000000002</v>
      </c>
    </row>
    <row r="19" spans="1:16" x14ac:dyDescent="0.25">
      <c r="A19" s="118" t="s">
        <v>498</v>
      </c>
      <c r="B19" s="118">
        <v>168.4024</v>
      </c>
      <c r="C19" s="118">
        <v>4.8597999999999999</v>
      </c>
      <c r="D19" s="118">
        <v>130.27340000000001</v>
      </c>
      <c r="E19" s="118">
        <v>116.36</v>
      </c>
      <c r="F19" s="118">
        <v>54.439</v>
      </c>
      <c r="G19" s="118">
        <v>15.4803</v>
      </c>
      <c r="H19" s="118">
        <v>21</v>
      </c>
      <c r="I19" s="118">
        <v>15.711</v>
      </c>
      <c r="J19" s="118">
        <v>3.9668000000000001</v>
      </c>
      <c r="K19" s="118"/>
      <c r="L19" s="118">
        <v>3.2568000000000001</v>
      </c>
      <c r="M19" s="118"/>
      <c r="N19" s="118">
        <v>0</v>
      </c>
      <c r="O19" s="118">
        <v>0</v>
      </c>
      <c r="P19" s="118">
        <v>192.70930000000001</v>
      </c>
    </row>
    <row r="20" spans="1:16" x14ac:dyDescent="0.25">
      <c r="A20" s="118" t="s">
        <v>26</v>
      </c>
      <c r="B20" s="120">
        <v>2135.5169000000001</v>
      </c>
      <c r="C20" s="118">
        <v>110.01</v>
      </c>
      <c r="D20" s="120">
        <v>2245.5268999999998</v>
      </c>
      <c r="E20" s="120">
        <v>1505</v>
      </c>
      <c r="F20" s="118">
        <v>705.54459999999995</v>
      </c>
      <c r="G20" s="118">
        <v>199.8639</v>
      </c>
      <c r="H20" s="118">
        <v>344</v>
      </c>
      <c r="I20" s="118">
        <v>270.81049999999999</v>
      </c>
      <c r="J20" s="118">
        <v>54.892099999999999</v>
      </c>
      <c r="K20" s="118">
        <v>565</v>
      </c>
      <c r="L20" s="118">
        <v>56.138199999999998</v>
      </c>
      <c r="M20" s="118">
        <v>305.31709999999998</v>
      </c>
      <c r="N20" s="118">
        <v>40.282600000000002</v>
      </c>
      <c r="O20" s="118">
        <v>0</v>
      </c>
      <c r="P20" s="120">
        <v>2845.8825999999999</v>
      </c>
    </row>
    <row r="21" spans="1:16" x14ac:dyDescent="0.25">
      <c r="A21" s="118" t="s">
        <v>27</v>
      </c>
      <c r="B21" s="118">
        <v>345.6952</v>
      </c>
      <c r="C21" s="118"/>
      <c r="D21" s="118">
        <v>345.6952</v>
      </c>
      <c r="E21" s="118">
        <v>177</v>
      </c>
      <c r="F21" s="118">
        <v>108.6174</v>
      </c>
      <c r="G21" s="118">
        <v>17.095600000000001</v>
      </c>
      <c r="H21" s="118">
        <v>43</v>
      </c>
      <c r="I21" s="118">
        <v>41.690800000000003</v>
      </c>
      <c r="J21" s="118">
        <v>0.9819</v>
      </c>
      <c r="K21" s="118"/>
      <c r="L21" s="118">
        <v>8.6424000000000003</v>
      </c>
      <c r="M21" s="118"/>
      <c r="N21" s="118">
        <v>0</v>
      </c>
      <c r="O21" s="118">
        <v>0</v>
      </c>
      <c r="P21" s="118">
        <v>363.77269999999999</v>
      </c>
    </row>
    <row r="22" spans="1:16" x14ac:dyDescent="0.25">
      <c r="A22" s="118" t="s">
        <v>28</v>
      </c>
      <c r="B22" s="118">
        <v>187.84379999999999</v>
      </c>
      <c r="C22" s="118"/>
      <c r="D22" s="118">
        <v>187.84379999999999</v>
      </c>
      <c r="E22" s="118">
        <v>145</v>
      </c>
      <c r="F22" s="118">
        <v>59.020499999999998</v>
      </c>
      <c r="G22" s="118">
        <v>21.494900000000001</v>
      </c>
      <c r="H22" s="118">
        <v>27</v>
      </c>
      <c r="I22" s="118">
        <v>22.654</v>
      </c>
      <c r="J22" s="118">
        <v>3.2595000000000001</v>
      </c>
      <c r="K22" s="118"/>
      <c r="L22" s="118">
        <v>4.6961000000000004</v>
      </c>
      <c r="M22" s="118"/>
      <c r="N22" s="118">
        <v>0</v>
      </c>
      <c r="O22" s="118">
        <v>0</v>
      </c>
      <c r="P22" s="118">
        <v>212.59819999999999</v>
      </c>
    </row>
    <row r="23" spans="1:16" x14ac:dyDescent="0.25">
      <c r="A23" s="118" t="s">
        <v>29</v>
      </c>
      <c r="B23" s="120">
        <v>1146.3648000000001</v>
      </c>
      <c r="C23" s="118">
        <v>20.767299999999999</v>
      </c>
      <c r="D23" s="120">
        <v>1167.1321</v>
      </c>
      <c r="E23" s="118">
        <v>656</v>
      </c>
      <c r="F23" s="118">
        <v>366.71289999999999</v>
      </c>
      <c r="G23" s="118">
        <v>72.321799999999996</v>
      </c>
      <c r="H23" s="118">
        <v>226</v>
      </c>
      <c r="I23" s="118">
        <v>140.7561</v>
      </c>
      <c r="J23" s="118">
        <v>63.932899999999997</v>
      </c>
      <c r="K23" s="118">
        <v>16</v>
      </c>
      <c r="L23" s="118">
        <v>29.1783</v>
      </c>
      <c r="M23" s="118"/>
      <c r="N23" s="118">
        <v>14.1106</v>
      </c>
      <c r="O23" s="118">
        <v>0</v>
      </c>
      <c r="P23" s="120">
        <v>1317.4974</v>
      </c>
    </row>
    <row r="24" spans="1:16" x14ac:dyDescent="0.25">
      <c r="A24" s="118" t="s">
        <v>30</v>
      </c>
      <c r="B24" s="118">
        <v>168.51560000000001</v>
      </c>
      <c r="C24" s="118"/>
      <c r="D24" s="118">
        <v>168.51560000000001</v>
      </c>
      <c r="E24" s="118">
        <v>70</v>
      </c>
      <c r="F24" s="118">
        <v>52.947600000000001</v>
      </c>
      <c r="G24" s="118">
        <v>4.2630999999999997</v>
      </c>
      <c r="H24" s="118">
        <v>17</v>
      </c>
      <c r="I24" s="118">
        <v>20.323</v>
      </c>
      <c r="J24" s="118"/>
      <c r="K24" s="118"/>
      <c r="L24" s="118">
        <v>4.2129000000000003</v>
      </c>
      <c r="M24" s="118"/>
      <c r="N24" s="118">
        <v>0</v>
      </c>
      <c r="O24" s="118">
        <v>0</v>
      </c>
      <c r="P24" s="118">
        <v>172.77869999999999</v>
      </c>
    </row>
    <row r="25" spans="1:16" x14ac:dyDescent="0.25">
      <c r="A25" s="118" t="s">
        <v>31</v>
      </c>
      <c r="B25" s="118">
        <v>109.2681</v>
      </c>
      <c r="C25" s="118"/>
      <c r="D25" s="118">
        <v>109.2681</v>
      </c>
      <c r="E25" s="118">
        <v>51</v>
      </c>
      <c r="F25" s="118">
        <v>34.332000000000001</v>
      </c>
      <c r="G25" s="118">
        <v>4.1669999999999998</v>
      </c>
      <c r="H25" s="118">
        <v>20</v>
      </c>
      <c r="I25" s="118">
        <v>13.1777</v>
      </c>
      <c r="J25" s="118">
        <v>5.1166999999999998</v>
      </c>
      <c r="K25" s="118"/>
      <c r="L25" s="118">
        <v>2.7317</v>
      </c>
      <c r="M25" s="118"/>
      <c r="N25" s="118">
        <v>0</v>
      </c>
      <c r="O25" s="118">
        <v>0</v>
      </c>
      <c r="P25" s="118">
        <v>118.5518</v>
      </c>
    </row>
    <row r="26" spans="1:16" x14ac:dyDescent="0.25">
      <c r="A26" s="118" t="s">
        <v>32</v>
      </c>
      <c r="B26" s="118">
        <v>650.80219999999997</v>
      </c>
      <c r="C26" s="118">
        <v>5.2378</v>
      </c>
      <c r="D26" s="118">
        <v>656.04</v>
      </c>
      <c r="E26" s="118">
        <v>208</v>
      </c>
      <c r="F26" s="118">
        <v>206.12780000000001</v>
      </c>
      <c r="G26" s="118">
        <v>0.46810000000000002</v>
      </c>
      <c r="H26" s="118">
        <v>64</v>
      </c>
      <c r="I26" s="118">
        <v>79.118399999999994</v>
      </c>
      <c r="J26" s="118"/>
      <c r="K26" s="118"/>
      <c r="L26" s="118">
        <v>16.401</v>
      </c>
      <c r="M26" s="118"/>
      <c r="N26" s="118">
        <v>0</v>
      </c>
      <c r="O26" s="118">
        <v>0</v>
      </c>
      <c r="P26" s="118">
        <v>656.50810000000001</v>
      </c>
    </row>
    <row r="27" spans="1:16" x14ac:dyDescent="0.25">
      <c r="A27" s="118" t="s">
        <v>33</v>
      </c>
      <c r="B27" s="118">
        <v>305.62869999999998</v>
      </c>
      <c r="C27" s="118"/>
      <c r="D27" s="118">
        <v>305.62869999999998</v>
      </c>
      <c r="E27" s="118">
        <v>205.14</v>
      </c>
      <c r="F27" s="118">
        <v>96.028499999999994</v>
      </c>
      <c r="G27" s="118">
        <v>27.277899999999999</v>
      </c>
      <c r="H27" s="118">
        <v>41</v>
      </c>
      <c r="I27" s="118">
        <v>36.858800000000002</v>
      </c>
      <c r="J27" s="118">
        <v>3.1059000000000001</v>
      </c>
      <c r="K27" s="118"/>
      <c r="L27" s="118">
        <v>7.6406999999999998</v>
      </c>
      <c r="M27" s="118"/>
      <c r="N27" s="118">
        <v>0</v>
      </c>
      <c r="O27" s="118">
        <v>0</v>
      </c>
      <c r="P27" s="118">
        <v>336.01249999999999</v>
      </c>
    </row>
    <row r="28" spans="1:16" x14ac:dyDescent="0.25">
      <c r="A28" s="118" t="s">
        <v>34</v>
      </c>
      <c r="B28" s="118">
        <v>126.4918</v>
      </c>
      <c r="C28" s="118"/>
      <c r="D28" s="118">
        <v>126.4918</v>
      </c>
      <c r="E28" s="118">
        <v>63</v>
      </c>
      <c r="F28" s="118">
        <v>39.743699999999997</v>
      </c>
      <c r="G28" s="118">
        <v>5.8140999999999998</v>
      </c>
      <c r="H28" s="118">
        <v>12</v>
      </c>
      <c r="I28" s="118">
        <v>15.254899999999999</v>
      </c>
      <c r="J28" s="118"/>
      <c r="K28" s="118"/>
      <c r="L28" s="118">
        <v>3.1623000000000001</v>
      </c>
      <c r="M28" s="118"/>
      <c r="N28" s="118">
        <v>1.9633</v>
      </c>
      <c r="O28" s="118">
        <v>0</v>
      </c>
      <c r="P28" s="118">
        <v>134.26920000000001</v>
      </c>
    </row>
    <row r="29" spans="1:16" x14ac:dyDescent="0.25">
      <c r="A29" s="118" t="s">
        <v>499</v>
      </c>
      <c r="B29" s="118">
        <v>52.380899999999997</v>
      </c>
      <c r="C29" s="118"/>
      <c r="D29" s="118">
        <v>32.9876</v>
      </c>
      <c r="E29" s="118">
        <v>7</v>
      </c>
      <c r="F29" s="118">
        <v>16.458100000000002</v>
      </c>
      <c r="G29" s="118"/>
      <c r="H29" s="118">
        <v>4</v>
      </c>
      <c r="I29" s="118">
        <v>3.9782999999999999</v>
      </c>
      <c r="J29" s="118">
        <v>1.6299999999999999E-2</v>
      </c>
      <c r="K29" s="118"/>
      <c r="L29" s="118">
        <v>0.82469999999999999</v>
      </c>
      <c r="M29" s="118"/>
      <c r="N29" s="118">
        <v>0</v>
      </c>
      <c r="O29" s="118">
        <v>0</v>
      </c>
      <c r="P29" s="118">
        <v>52.397199999999998</v>
      </c>
    </row>
    <row r="30" spans="1:16" x14ac:dyDescent="0.25">
      <c r="A30" s="118" t="s">
        <v>35</v>
      </c>
      <c r="B30" s="118">
        <v>840.23030000000006</v>
      </c>
      <c r="C30" s="118">
        <v>36.747900000000001</v>
      </c>
      <c r="D30" s="118">
        <v>876.97820000000002</v>
      </c>
      <c r="E30" s="118">
        <v>506.81</v>
      </c>
      <c r="F30" s="118">
        <v>275.54660000000001</v>
      </c>
      <c r="G30" s="118">
        <v>57.815899999999999</v>
      </c>
      <c r="H30" s="118">
        <v>135</v>
      </c>
      <c r="I30" s="118">
        <v>105.7636</v>
      </c>
      <c r="J30" s="118">
        <v>21.927299999999999</v>
      </c>
      <c r="K30" s="118"/>
      <c r="L30" s="118">
        <v>21.924499999999998</v>
      </c>
      <c r="M30" s="118"/>
      <c r="N30" s="118">
        <v>3.4430999999999998</v>
      </c>
      <c r="O30" s="118">
        <v>0</v>
      </c>
      <c r="P30" s="118">
        <v>960.16449999999998</v>
      </c>
    </row>
    <row r="31" spans="1:16" x14ac:dyDescent="0.25">
      <c r="A31" s="118" t="s">
        <v>36</v>
      </c>
      <c r="B31" s="118">
        <v>458.47579999999999</v>
      </c>
      <c r="C31" s="118"/>
      <c r="D31" s="118">
        <v>458.47579999999999</v>
      </c>
      <c r="E31" s="118">
        <v>264.73</v>
      </c>
      <c r="F31" s="118">
        <v>144.0531</v>
      </c>
      <c r="G31" s="118">
        <v>30.1692</v>
      </c>
      <c r="H31" s="118">
        <v>75</v>
      </c>
      <c r="I31" s="118">
        <v>55.292200000000001</v>
      </c>
      <c r="J31" s="118">
        <v>14.780900000000001</v>
      </c>
      <c r="K31" s="118">
        <v>2</v>
      </c>
      <c r="L31" s="118">
        <v>11.4619</v>
      </c>
      <c r="M31" s="118"/>
      <c r="N31" s="118">
        <v>0</v>
      </c>
      <c r="O31" s="118">
        <v>0</v>
      </c>
      <c r="P31" s="118">
        <v>503.42590000000001</v>
      </c>
    </row>
    <row r="32" spans="1:16" x14ac:dyDescent="0.25">
      <c r="A32" s="118" t="s">
        <v>37</v>
      </c>
      <c r="B32" s="120">
        <v>1084.9141999999999</v>
      </c>
      <c r="C32" s="118">
        <v>51.188400000000001</v>
      </c>
      <c r="D32" s="120">
        <v>1136.1025999999999</v>
      </c>
      <c r="E32" s="118">
        <v>801.37</v>
      </c>
      <c r="F32" s="118">
        <v>356.96339999999998</v>
      </c>
      <c r="G32" s="118">
        <v>111.1016</v>
      </c>
      <c r="H32" s="118">
        <v>246</v>
      </c>
      <c r="I32" s="118">
        <v>137.01400000000001</v>
      </c>
      <c r="J32" s="118">
        <v>81.739500000000007</v>
      </c>
      <c r="K32" s="118"/>
      <c r="L32" s="118">
        <v>28.4026</v>
      </c>
      <c r="M32" s="118"/>
      <c r="N32" s="118">
        <v>0</v>
      </c>
      <c r="O32" s="118">
        <v>0</v>
      </c>
      <c r="P32" s="120">
        <v>1328.9437</v>
      </c>
    </row>
    <row r="33" spans="1:16" x14ac:dyDescent="0.25">
      <c r="A33" s="118" t="s">
        <v>38</v>
      </c>
      <c r="B33" s="118">
        <v>643.88260000000002</v>
      </c>
      <c r="C33" s="118">
        <v>21.676600000000001</v>
      </c>
      <c r="D33" s="118">
        <v>665.55920000000003</v>
      </c>
      <c r="E33" s="118">
        <v>361.01</v>
      </c>
      <c r="F33" s="118">
        <v>209.11869999999999</v>
      </c>
      <c r="G33" s="118">
        <v>37.972799999999999</v>
      </c>
      <c r="H33" s="118">
        <v>94</v>
      </c>
      <c r="I33" s="118">
        <v>80.266400000000004</v>
      </c>
      <c r="J33" s="118">
        <v>10.3002</v>
      </c>
      <c r="K33" s="118">
        <v>8</v>
      </c>
      <c r="L33" s="118">
        <v>16.638999999999999</v>
      </c>
      <c r="M33" s="118"/>
      <c r="N33" s="118">
        <v>0</v>
      </c>
      <c r="O33" s="118">
        <v>0</v>
      </c>
      <c r="P33" s="118">
        <v>713.83219999999994</v>
      </c>
    </row>
    <row r="34" spans="1:16" x14ac:dyDescent="0.25">
      <c r="A34" s="118" t="s">
        <v>39</v>
      </c>
      <c r="B34" s="118">
        <v>471.16129999999998</v>
      </c>
      <c r="C34" s="118"/>
      <c r="D34" s="118">
        <v>471.16129999999998</v>
      </c>
      <c r="E34" s="118">
        <v>263.62</v>
      </c>
      <c r="F34" s="118">
        <v>148.03890000000001</v>
      </c>
      <c r="G34" s="118">
        <v>28.895299999999999</v>
      </c>
      <c r="H34" s="118">
        <v>58</v>
      </c>
      <c r="I34" s="118">
        <v>56.822099999999999</v>
      </c>
      <c r="J34" s="118">
        <v>0.88349999999999995</v>
      </c>
      <c r="K34" s="118"/>
      <c r="L34" s="118">
        <v>11.779</v>
      </c>
      <c r="M34" s="118"/>
      <c r="N34" s="118">
        <v>8.9854000000000003</v>
      </c>
      <c r="O34" s="118">
        <v>0</v>
      </c>
      <c r="P34" s="118">
        <v>509.9255</v>
      </c>
    </row>
    <row r="35" spans="1:16" x14ac:dyDescent="0.25">
      <c r="A35" s="118" t="s">
        <v>40</v>
      </c>
      <c r="B35" s="118">
        <v>182.6003</v>
      </c>
      <c r="C35" s="118">
        <v>5.0906000000000002</v>
      </c>
      <c r="D35" s="118">
        <v>187.6909</v>
      </c>
      <c r="E35" s="118">
        <v>60</v>
      </c>
      <c r="F35" s="118">
        <v>58.972499999999997</v>
      </c>
      <c r="G35" s="118">
        <v>0.25690000000000002</v>
      </c>
      <c r="H35" s="118">
        <v>27</v>
      </c>
      <c r="I35" s="118">
        <v>22.6355</v>
      </c>
      <c r="J35" s="118">
        <v>3.2734000000000001</v>
      </c>
      <c r="K35" s="118"/>
      <c r="L35" s="118">
        <v>4.6923000000000004</v>
      </c>
      <c r="M35" s="118"/>
      <c r="N35" s="118">
        <v>0</v>
      </c>
      <c r="O35" s="118">
        <v>0</v>
      </c>
      <c r="P35" s="118">
        <v>191.22120000000001</v>
      </c>
    </row>
    <row r="36" spans="1:16" x14ac:dyDescent="0.25">
      <c r="A36" s="118" t="s">
        <v>41</v>
      </c>
      <c r="B36" s="118">
        <v>209.29740000000001</v>
      </c>
      <c r="C36" s="118">
        <v>7.5660999999999996</v>
      </c>
      <c r="D36" s="118">
        <v>216.86349999999999</v>
      </c>
      <c r="E36" s="118">
        <v>141.07</v>
      </c>
      <c r="F36" s="118">
        <v>68.138499999999993</v>
      </c>
      <c r="G36" s="118">
        <v>18.232900000000001</v>
      </c>
      <c r="H36" s="118">
        <v>33</v>
      </c>
      <c r="I36" s="118">
        <v>26.153700000000001</v>
      </c>
      <c r="J36" s="118">
        <v>5.1346999999999996</v>
      </c>
      <c r="K36" s="118"/>
      <c r="L36" s="118">
        <v>5.4215999999999998</v>
      </c>
      <c r="M36" s="118"/>
      <c r="N36" s="118">
        <v>0</v>
      </c>
      <c r="O36" s="118">
        <v>0</v>
      </c>
      <c r="P36" s="118">
        <v>240.2311</v>
      </c>
    </row>
    <row r="37" spans="1:16" x14ac:dyDescent="0.25">
      <c r="A37" s="118" t="s">
        <v>42</v>
      </c>
      <c r="B37" s="118">
        <v>793.90840000000003</v>
      </c>
      <c r="C37" s="118">
        <v>23.306899999999999</v>
      </c>
      <c r="D37" s="118">
        <v>817.21529999999996</v>
      </c>
      <c r="E37" s="118">
        <v>537.36</v>
      </c>
      <c r="F37" s="118">
        <v>256.76900000000001</v>
      </c>
      <c r="G37" s="118">
        <v>70.1477</v>
      </c>
      <c r="H37" s="118">
        <v>114</v>
      </c>
      <c r="I37" s="118">
        <v>98.556200000000004</v>
      </c>
      <c r="J37" s="118">
        <v>11.5829</v>
      </c>
      <c r="K37" s="118"/>
      <c r="L37" s="118">
        <v>20.430399999999999</v>
      </c>
      <c r="M37" s="118"/>
      <c r="N37" s="118">
        <v>4.5603999999999996</v>
      </c>
      <c r="O37" s="118">
        <v>0</v>
      </c>
      <c r="P37" s="118">
        <v>903.50630000000001</v>
      </c>
    </row>
    <row r="38" spans="1:16" x14ac:dyDescent="0.25">
      <c r="A38" s="118" t="s">
        <v>43</v>
      </c>
      <c r="B38" s="120">
        <v>1697.3801000000001</v>
      </c>
      <c r="C38" s="118">
        <v>67.384</v>
      </c>
      <c r="D38" s="120">
        <v>1764.7641000000001</v>
      </c>
      <c r="E38" s="118">
        <v>269.44</v>
      </c>
      <c r="F38" s="118">
        <v>554.48889999999994</v>
      </c>
      <c r="G38" s="118"/>
      <c r="H38" s="118">
        <v>171</v>
      </c>
      <c r="I38" s="118">
        <v>212.8306</v>
      </c>
      <c r="J38" s="118"/>
      <c r="K38" s="118">
        <v>4</v>
      </c>
      <c r="L38" s="118">
        <v>44.119100000000003</v>
      </c>
      <c r="M38" s="118"/>
      <c r="N38" s="118">
        <v>0</v>
      </c>
      <c r="O38" s="118">
        <v>0</v>
      </c>
      <c r="P38" s="120">
        <v>1764.7641000000001</v>
      </c>
    </row>
    <row r="39" spans="1:16" x14ac:dyDescent="0.25">
      <c r="A39" s="118" t="s">
        <v>44</v>
      </c>
      <c r="B39" s="120">
        <v>1348.1477</v>
      </c>
      <c r="C39" s="118">
        <v>43.293399999999998</v>
      </c>
      <c r="D39" s="120">
        <v>1391.4411</v>
      </c>
      <c r="E39" s="118">
        <v>436.13</v>
      </c>
      <c r="F39" s="118">
        <v>437.19080000000002</v>
      </c>
      <c r="G39" s="118"/>
      <c r="H39" s="118">
        <v>131</v>
      </c>
      <c r="I39" s="118">
        <v>167.80779999999999</v>
      </c>
      <c r="J39" s="118"/>
      <c r="K39" s="118">
        <v>11</v>
      </c>
      <c r="L39" s="118">
        <v>34.786000000000001</v>
      </c>
      <c r="M39" s="118"/>
      <c r="N39" s="118">
        <v>0</v>
      </c>
      <c r="O39" s="118">
        <v>0</v>
      </c>
      <c r="P39" s="120">
        <v>1391.4411</v>
      </c>
    </row>
    <row r="40" spans="1:16" x14ac:dyDescent="0.25">
      <c r="A40" s="118" t="s">
        <v>45</v>
      </c>
      <c r="B40" s="118">
        <v>355.48140000000001</v>
      </c>
      <c r="C40" s="118">
        <v>26.780899999999999</v>
      </c>
      <c r="D40" s="118">
        <v>382.26229999999998</v>
      </c>
      <c r="E40" s="118">
        <v>152</v>
      </c>
      <c r="F40" s="118">
        <v>120.10680000000001</v>
      </c>
      <c r="G40" s="118">
        <v>7.9733000000000001</v>
      </c>
      <c r="H40" s="118">
        <v>51</v>
      </c>
      <c r="I40" s="118">
        <v>46.1008</v>
      </c>
      <c r="J40" s="118">
        <v>3.6743999999999999</v>
      </c>
      <c r="K40" s="118"/>
      <c r="L40" s="118">
        <v>9.5565999999999995</v>
      </c>
      <c r="M40" s="118"/>
      <c r="N40" s="118">
        <v>0</v>
      </c>
      <c r="O40" s="118">
        <v>0</v>
      </c>
      <c r="P40" s="118">
        <v>393.91</v>
      </c>
    </row>
    <row r="41" spans="1:16" x14ac:dyDescent="0.25">
      <c r="A41" s="118" t="s">
        <v>46</v>
      </c>
      <c r="B41" s="120">
        <v>1276.7546</v>
      </c>
      <c r="C41" s="118">
        <v>56.916400000000003</v>
      </c>
      <c r="D41" s="120">
        <v>1333.671</v>
      </c>
      <c r="E41" s="118">
        <v>373.03</v>
      </c>
      <c r="F41" s="118">
        <v>419.0394</v>
      </c>
      <c r="G41" s="118"/>
      <c r="H41" s="118">
        <v>150</v>
      </c>
      <c r="I41" s="118">
        <v>160.8407</v>
      </c>
      <c r="J41" s="118"/>
      <c r="K41" s="118"/>
      <c r="L41" s="118">
        <v>33.341799999999999</v>
      </c>
      <c r="M41" s="118"/>
      <c r="N41" s="118">
        <v>0.9677</v>
      </c>
      <c r="O41" s="118">
        <v>0</v>
      </c>
      <c r="P41" s="120">
        <v>1334.6387</v>
      </c>
    </row>
    <row r="42" spans="1:16" x14ac:dyDescent="0.25">
      <c r="A42" s="118" t="s">
        <v>47</v>
      </c>
      <c r="B42" s="118">
        <v>530.38890000000004</v>
      </c>
      <c r="C42" s="118">
        <v>24.346599999999999</v>
      </c>
      <c r="D42" s="118">
        <v>554.7355</v>
      </c>
      <c r="E42" s="118">
        <v>203</v>
      </c>
      <c r="F42" s="118">
        <v>174.2979</v>
      </c>
      <c r="G42" s="118">
        <v>7.1755000000000004</v>
      </c>
      <c r="H42" s="118">
        <v>61</v>
      </c>
      <c r="I42" s="118">
        <v>66.9011</v>
      </c>
      <c r="J42" s="118"/>
      <c r="K42" s="118">
        <v>1</v>
      </c>
      <c r="L42" s="118">
        <v>13.868399999999999</v>
      </c>
      <c r="M42" s="118"/>
      <c r="N42" s="118">
        <v>0</v>
      </c>
      <c r="O42" s="118">
        <v>0</v>
      </c>
      <c r="P42" s="118">
        <v>561.91099999999994</v>
      </c>
    </row>
    <row r="43" spans="1:16" x14ac:dyDescent="0.25">
      <c r="A43" s="118" t="s">
        <v>48</v>
      </c>
      <c r="B43" s="120">
        <v>16665.230800000001</v>
      </c>
      <c r="C43" s="118">
        <v>807.02880000000005</v>
      </c>
      <c r="D43" s="120">
        <v>17472.259600000001</v>
      </c>
      <c r="E43" s="120">
        <v>7270.42</v>
      </c>
      <c r="F43" s="120">
        <v>5489.7839999999997</v>
      </c>
      <c r="G43" s="118">
        <v>445.15899999999999</v>
      </c>
      <c r="H43" s="115">
        <v>1863</v>
      </c>
      <c r="I43" s="120">
        <v>2107.1545000000001</v>
      </c>
      <c r="J43" s="118"/>
      <c r="K43" s="115">
        <v>1257</v>
      </c>
      <c r="L43" s="118">
        <v>436.80650000000003</v>
      </c>
      <c r="M43" s="118">
        <v>492.11610000000002</v>
      </c>
      <c r="N43" s="118">
        <v>98.238299999999995</v>
      </c>
      <c r="O43" s="118">
        <v>0</v>
      </c>
      <c r="P43" s="120">
        <v>18507.773000000001</v>
      </c>
    </row>
    <row r="44" spans="1:16" x14ac:dyDescent="0.25">
      <c r="A44" s="118" t="s">
        <v>49</v>
      </c>
      <c r="B44" s="118">
        <v>680.35649999999998</v>
      </c>
      <c r="C44" s="118">
        <v>13.683</v>
      </c>
      <c r="D44" s="118">
        <v>694.03949999999998</v>
      </c>
      <c r="E44" s="118">
        <v>163</v>
      </c>
      <c r="F44" s="118">
        <v>218.06720000000001</v>
      </c>
      <c r="G44" s="118"/>
      <c r="H44" s="118">
        <v>108</v>
      </c>
      <c r="I44" s="118">
        <v>83.7012</v>
      </c>
      <c r="J44" s="118">
        <v>18.2241</v>
      </c>
      <c r="K44" s="118">
        <v>3</v>
      </c>
      <c r="L44" s="118">
        <v>17.350999999999999</v>
      </c>
      <c r="M44" s="118"/>
      <c r="N44" s="118">
        <v>0</v>
      </c>
      <c r="O44" s="118">
        <v>0</v>
      </c>
      <c r="P44" s="118">
        <v>712.2636</v>
      </c>
    </row>
    <row r="45" spans="1:16" x14ac:dyDescent="0.25">
      <c r="A45" s="118" t="s">
        <v>50</v>
      </c>
      <c r="B45" s="118">
        <v>682.15179999999998</v>
      </c>
      <c r="C45" s="118">
        <v>29.398499999999999</v>
      </c>
      <c r="D45" s="118">
        <v>711.55029999999999</v>
      </c>
      <c r="E45" s="118">
        <v>133</v>
      </c>
      <c r="F45" s="118">
        <v>223.56909999999999</v>
      </c>
      <c r="G45" s="118"/>
      <c r="H45" s="118">
        <v>84</v>
      </c>
      <c r="I45" s="118">
        <v>85.813000000000002</v>
      </c>
      <c r="J45" s="118"/>
      <c r="K45" s="118"/>
      <c r="L45" s="118">
        <v>17.788799999999998</v>
      </c>
      <c r="M45" s="118"/>
      <c r="N45" s="118">
        <v>0</v>
      </c>
      <c r="O45" s="118">
        <v>0</v>
      </c>
      <c r="P45" s="118">
        <v>711.55029999999999</v>
      </c>
    </row>
    <row r="46" spans="1:16" x14ac:dyDescent="0.25">
      <c r="A46" s="118" t="s">
        <v>51</v>
      </c>
      <c r="B46" s="118">
        <v>274.06709999999998</v>
      </c>
      <c r="C46" s="118"/>
      <c r="D46" s="118">
        <v>274.06709999999998</v>
      </c>
      <c r="E46" s="118">
        <v>118</v>
      </c>
      <c r="F46" s="118">
        <v>86.111900000000006</v>
      </c>
      <c r="G46" s="118">
        <v>7.9720000000000004</v>
      </c>
      <c r="H46" s="118">
        <v>39</v>
      </c>
      <c r="I46" s="118">
        <v>33.052500000000002</v>
      </c>
      <c r="J46" s="118">
        <v>4.4606000000000003</v>
      </c>
      <c r="K46" s="118"/>
      <c r="L46" s="118">
        <v>6.8517000000000001</v>
      </c>
      <c r="M46" s="118"/>
      <c r="N46" s="118">
        <v>0</v>
      </c>
      <c r="O46" s="118">
        <v>0</v>
      </c>
      <c r="P46" s="118">
        <v>286.49970000000002</v>
      </c>
    </row>
    <row r="47" spans="1:16" x14ac:dyDescent="0.25">
      <c r="A47" s="118" t="s">
        <v>52</v>
      </c>
      <c r="B47" s="120">
        <v>10004.675999999999</v>
      </c>
      <c r="C47" s="118">
        <v>484.21570000000003</v>
      </c>
      <c r="D47" s="120">
        <v>10488.8917</v>
      </c>
      <c r="E47" s="120">
        <v>6590.21</v>
      </c>
      <c r="F47" s="120">
        <v>3295.6098000000002</v>
      </c>
      <c r="G47" s="118">
        <v>823.65009999999995</v>
      </c>
      <c r="H47" s="115">
        <v>1292</v>
      </c>
      <c r="I47" s="120">
        <v>1264.9603</v>
      </c>
      <c r="J47" s="118">
        <v>20.279699999999998</v>
      </c>
      <c r="K47" s="118">
        <v>839</v>
      </c>
      <c r="L47" s="118">
        <v>262.22230000000002</v>
      </c>
      <c r="M47" s="118">
        <v>346.06659999999999</v>
      </c>
      <c r="N47" s="118">
        <v>0</v>
      </c>
      <c r="O47" s="118">
        <v>0</v>
      </c>
      <c r="P47" s="120">
        <v>11678.8881</v>
      </c>
    </row>
    <row r="48" spans="1:16" x14ac:dyDescent="0.25">
      <c r="A48" s="118" t="s">
        <v>53</v>
      </c>
      <c r="B48" s="118">
        <v>567.64869999999996</v>
      </c>
      <c r="C48" s="118"/>
      <c r="D48" s="118">
        <v>567.64869999999996</v>
      </c>
      <c r="E48" s="118">
        <v>368</v>
      </c>
      <c r="F48" s="118">
        <v>178.3552</v>
      </c>
      <c r="G48" s="118">
        <v>47.411200000000001</v>
      </c>
      <c r="H48" s="118">
        <v>94</v>
      </c>
      <c r="I48" s="118">
        <v>68.458399999999997</v>
      </c>
      <c r="J48" s="118">
        <v>19.156199999999998</v>
      </c>
      <c r="K48" s="118"/>
      <c r="L48" s="118">
        <v>14.1912</v>
      </c>
      <c r="M48" s="118"/>
      <c r="N48" s="118">
        <v>0</v>
      </c>
      <c r="O48" s="118">
        <v>0</v>
      </c>
      <c r="P48" s="118">
        <v>634.21609999999998</v>
      </c>
    </row>
    <row r="49" spans="1:16" x14ac:dyDescent="0.25">
      <c r="A49" s="118" t="s">
        <v>54</v>
      </c>
      <c r="B49" s="120">
        <v>4622.8064000000004</v>
      </c>
      <c r="C49" s="118">
        <v>117.4729</v>
      </c>
      <c r="D49" s="120">
        <v>4740.2793000000001</v>
      </c>
      <c r="E49" s="120">
        <v>3263.18</v>
      </c>
      <c r="F49" s="120">
        <v>1489.3958</v>
      </c>
      <c r="G49" s="118">
        <v>443.4461</v>
      </c>
      <c r="H49" s="118">
        <v>825</v>
      </c>
      <c r="I49" s="118">
        <v>571.67769999999996</v>
      </c>
      <c r="J49" s="118">
        <v>189.99170000000001</v>
      </c>
      <c r="K49" s="118">
        <v>8</v>
      </c>
      <c r="L49" s="118">
        <v>118.50700000000001</v>
      </c>
      <c r="M49" s="118"/>
      <c r="N49" s="118">
        <v>58.192900000000002</v>
      </c>
      <c r="O49" s="118">
        <v>0</v>
      </c>
      <c r="P49" s="120">
        <v>5431.91</v>
      </c>
    </row>
    <row r="50" spans="1:16" x14ac:dyDescent="0.25">
      <c r="A50" s="118" t="s">
        <v>55</v>
      </c>
      <c r="B50" s="118">
        <v>836.23410000000001</v>
      </c>
      <c r="C50" s="118">
        <v>30.6935</v>
      </c>
      <c r="D50" s="118">
        <v>866.92759999999998</v>
      </c>
      <c r="E50" s="118">
        <v>554.71</v>
      </c>
      <c r="F50" s="118">
        <v>272.38869999999997</v>
      </c>
      <c r="G50" s="118">
        <v>70.580299999999994</v>
      </c>
      <c r="H50" s="118">
        <v>155</v>
      </c>
      <c r="I50" s="118">
        <v>104.5515</v>
      </c>
      <c r="J50" s="118">
        <v>37.836399999999998</v>
      </c>
      <c r="K50" s="118"/>
      <c r="L50" s="118">
        <v>21.673200000000001</v>
      </c>
      <c r="M50" s="118"/>
      <c r="N50" s="118">
        <v>0</v>
      </c>
      <c r="O50" s="118">
        <v>0</v>
      </c>
      <c r="P50" s="118">
        <v>975.34429999999998</v>
      </c>
    </row>
    <row r="51" spans="1:16" x14ac:dyDescent="0.25">
      <c r="A51" s="118" t="s">
        <v>56</v>
      </c>
      <c r="B51" s="118">
        <v>57.521900000000002</v>
      </c>
      <c r="C51" s="118"/>
      <c r="D51" s="118">
        <v>57.521900000000002</v>
      </c>
      <c r="E51" s="118">
        <v>42</v>
      </c>
      <c r="F51" s="118">
        <v>18.073399999999999</v>
      </c>
      <c r="G51" s="118">
        <v>5.9817</v>
      </c>
      <c r="H51" s="118">
        <v>15</v>
      </c>
      <c r="I51" s="118">
        <v>6.9371</v>
      </c>
      <c r="J51" s="118">
        <v>6.0471000000000004</v>
      </c>
      <c r="K51" s="118"/>
      <c r="L51" s="118">
        <v>1.4379999999999999</v>
      </c>
      <c r="M51" s="118"/>
      <c r="N51" s="118">
        <v>0</v>
      </c>
      <c r="O51" s="118">
        <v>0</v>
      </c>
      <c r="P51" s="118">
        <v>69.550700000000006</v>
      </c>
    </row>
    <row r="52" spans="1:16" x14ac:dyDescent="0.25">
      <c r="A52" s="118" t="s">
        <v>57</v>
      </c>
      <c r="B52" s="118">
        <v>587.75649999999996</v>
      </c>
      <c r="C52" s="118">
        <v>32.138300000000001</v>
      </c>
      <c r="D52" s="118">
        <v>619.89480000000003</v>
      </c>
      <c r="E52" s="118">
        <v>308.5</v>
      </c>
      <c r="F52" s="118">
        <v>194.77090000000001</v>
      </c>
      <c r="G52" s="118">
        <v>28.432300000000001</v>
      </c>
      <c r="H52" s="118">
        <v>96</v>
      </c>
      <c r="I52" s="118">
        <v>74.759299999999996</v>
      </c>
      <c r="J52" s="118">
        <v>15.9305</v>
      </c>
      <c r="K52" s="118"/>
      <c r="L52" s="118">
        <v>15.497400000000001</v>
      </c>
      <c r="M52" s="118"/>
      <c r="N52" s="118">
        <v>8.2331000000000003</v>
      </c>
      <c r="O52" s="118">
        <v>0</v>
      </c>
      <c r="P52" s="118">
        <v>672.49069999999995</v>
      </c>
    </row>
    <row r="53" spans="1:16" x14ac:dyDescent="0.25">
      <c r="A53" s="118" t="s">
        <v>500</v>
      </c>
      <c r="B53" s="118">
        <v>39.713099999999997</v>
      </c>
      <c r="C53" s="118"/>
      <c r="D53" s="118">
        <v>20.308399999999999</v>
      </c>
      <c r="E53" s="118">
        <v>19</v>
      </c>
      <c r="F53" s="118">
        <v>12.4779</v>
      </c>
      <c r="G53" s="118">
        <v>1.6305000000000001</v>
      </c>
      <c r="H53" s="118">
        <v>4</v>
      </c>
      <c r="I53" s="118">
        <v>2.4491999999999998</v>
      </c>
      <c r="J53" s="118">
        <v>1.1631</v>
      </c>
      <c r="K53" s="118"/>
      <c r="L53" s="118">
        <v>0.50770000000000004</v>
      </c>
      <c r="M53" s="118"/>
      <c r="N53" s="118">
        <v>0</v>
      </c>
      <c r="O53" s="118">
        <v>0</v>
      </c>
      <c r="P53" s="118">
        <v>42.506700000000002</v>
      </c>
    </row>
    <row r="54" spans="1:16" x14ac:dyDescent="0.25">
      <c r="A54" s="118" t="s">
        <v>501</v>
      </c>
      <c r="B54" s="118">
        <v>51.900199999999998</v>
      </c>
      <c r="C54" s="118"/>
      <c r="D54" s="118">
        <v>36.4968</v>
      </c>
      <c r="E54" s="118">
        <v>28</v>
      </c>
      <c r="F54" s="118">
        <v>16.306999999999999</v>
      </c>
      <c r="G54" s="118">
        <v>2.9232</v>
      </c>
      <c r="H54" s="118">
        <v>5</v>
      </c>
      <c r="I54" s="118">
        <v>4.4015000000000004</v>
      </c>
      <c r="J54" s="118">
        <v>0.44890000000000002</v>
      </c>
      <c r="K54" s="118"/>
      <c r="L54" s="118">
        <v>0.91239999999999999</v>
      </c>
      <c r="M54" s="118"/>
      <c r="N54" s="118">
        <v>0</v>
      </c>
      <c r="O54" s="118">
        <v>0</v>
      </c>
      <c r="P54" s="118">
        <v>55.272300000000001</v>
      </c>
    </row>
    <row r="55" spans="1:16" x14ac:dyDescent="0.25">
      <c r="A55" s="118" t="s">
        <v>58</v>
      </c>
      <c r="B55" s="118">
        <v>363.6617</v>
      </c>
      <c r="C55" s="118">
        <v>0.85770000000000002</v>
      </c>
      <c r="D55" s="118">
        <v>364.51940000000002</v>
      </c>
      <c r="E55" s="118">
        <v>201</v>
      </c>
      <c r="F55" s="118">
        <v>114.532</v>
      </c>
      <c r="G55" s="118">
        <v>21.617000000000001</v>
      </c>
      <c r="H55" s="118">
        <v>92</v>
      </c>
      <c r="I55" s="118">
        <v>43.960999999999999</v>
      </c>
      <c r="J55" s="118">
        <v>36.029200000000003</v>
      </c>
      <c r="K55" s="118"/>
      <c r="L55" s="118">
        <v>9.1129999999999995</v>
      </c>
      <c r="M55" s="118"/>
      <c r="N55" s="118">
        <v>3.4359999999999999</v>
      </c>
      <c r="O55" s="118">
        <v>0</v>
      </c>
      <c r="P55" s="118">
        <v>425.60160000000002</v>
      </c>
    </row>
    <row r="56" spans="1:16" x14ac:dyDescent="0.25">
      <c r="A56" s="118" t="s">
        <v>502</v>
      </c>
      <c r="B56" s="118">
        <v>42.965899999999998</v>
      </c>
      <c r="C56" s="118">
        <v>0.99529999999999996</v>
      </c>
      <c r="D56" s="118">
        <v>33.063899999999997</v>
      </c>
      <c r="E56" s="118">
        <v>13</v>
      </c>
      <c r="F56" s="118">
        <v>13.8126</v>
      </c>
      <c r="G56" s="118"/>
      <c r="H56" s="118">
        <v>8</v>
      </c>
      <c r="I56" s="118">
        <v>3.9874999999999998</v>
      </c>
      <c r="J56" s="118">
        <v>3.0093999999999999</v>
      </c>
      <c r="K56" s="118"/>
      <c r="L56" s="118">
        <v>0.8266</v>
      </c>
      <c r="M56" s="118"/>
      <c r="N56" s="118">
        <v>0</v>
      </c>
      <c r="O56" s="118">
        <v>0</v>
      </c>
      <c r="P56" s="118">
        <v>46.970599999999997</v>
      </c>
    </row>
    <row r="57" spans="1:16" x14ac:dyDescent="0.25">
      <c r="A57" s="118" t="s">
        <v>59</v>
      </c>
      <c r="B57" s="118">
        <v>257.72669999999999</v>
      </c>
      <c r="C57" s="118">
        <v>12.9086</v>
      </c>
      <c r="D57" s="118">
        <v>270.63529999999997</v>
      </c>
      <c r="E57" s="118">
        <v>134</v>
      </c>
      <c r="F57" s="118">
        <v>85.033600000000007</v>
      </c>
      <c r="G57" s="118">
        <v>12.2416</v>
      </c>
      <c r="H57" s="118">
        <v>41</v>
      </c>
      <c r="I57" s="118">
        <v>32.638599999999997</v>
      </c>
      <c r="J57" s="118">
        <v>6.2709999999999999</v>
      </c>
      <c r="K57" s="118"/>
      <c r="L57" s="118">
        <v>6.7659000000000002</v>
      </c>
      <c r="M57" s="118"/>
      <c r="N57" s="118">
        <v>0</v>
      </c>
      <c r="O57" s="118">
        <v>0</v>
      </c>
      <c r="P57" s="118">
        <v>289.14789999999999</v>
      </c>
    </row>
    <row r="58" spans="1:16" x14ac:dyDescent="0.25">
      <c r="A58" s="118" t="s">
        <v>503</v>
      </c>
      <c r="B58" s="118">
        <v>37.232100000000003</v>
      </c>
      <c r="C58" s="118"/>
      <c r="D58" s="118">
        <v>24.609500000000001</v>
      </c>
      <c r="E58" s="118">
        <v>27.97</v>
      </c>
      <c r="F58" s="118">
        <v>11.6983</v>
      </c>
      <c r="G58" s="118">
        <v>4.0678999999999998</v>
      </c>
      <c r="H58" s="118">
        <v>5</v>
      </c>
      <c r="I58" s="118">
        <v>2.9679000000000002</v>
      </c>
      <c r="J58" s="118">
        <v>1.5241</v>
      </c>
      <c r="K58" s="118"/>
      <c r="L58" s="118">
        <v>0.61519999999999997</v>
      </c>
      <c r="M58" s="118"/>
      <c r="N58" s="118">
        <v>0</v>
      </c>
      <c r="O58" s="118">
        <v>0</v>
      </c>
      <c r="P58" s="118">
        <v>42.824100000000001</v>
      </c>
    </row>
    <row r="59" spans="1:16" x14ac:dyDescent="0.25">
      <c r="A59" s="118" t="s">
        <v>60</v>
      </c>
      <c r="B59" s="118">
        <v>967.61109999999996</v>
      </c>
      <c r="C59" s="118">
        <v>37.761499999999998</v>
      </c>
      <c r="D59" s="120">
        <v>1005.3726</v>
      </c>
      <c r="E59" s="118">
        <v>484.44</v>
      </c>
      <c r="F59" s="118">
        <v>315.88810000000001</v>
      </c>
      <c r="G59" s="118">
        <v>42.137999999999998</v>
      </c>
      <c r="H59" s="118">
        <v>120</v>
      </c>
      <c r="I59" s="118">
        <v>121.2479</v>
      </c>
      <c r="J59" s="118"/>
      <c r="K59" s="118">
        <v>4</v>
      </c>
      <c r="L59" s="118">
        <v>25.1343</v>
      </c>
      <c r="M59" s="118"/>
      <c r="N59" s="118">
        <v>0</v>
      </c>
      <c r="O59" s="118">
        <v>0</v>
      </c>
      <c r="P59" s="120">
        <v>1047.5106000000001</v>
      </c>
    </row>
    <row r="60" spans="1:16" x14ac:dyDescent="0.25">
      <c r="A60" s="118" t="s">
        <v>61</v>
      </c>
      <c r="B60" s="118">
        <v>647.32579999999996</v>
      </c>
      <c r="C60" s="118">
        <v>6.5918000000000001</v>
      </c>
      <c r="D60" s="118">
        <v>653.91759999999999</v>
      </c>
      <c r="E60" s="118">
        <v>301.74</v>
      </c>
      <c r="F60" s="118">
        <v>205.46090000000001</v>
      </c>
      <c r="G60" s="118">
        <v>24.069800000000001</v>
      </c>
      <c r="H60" s="118">
        <v>73</v>
      </c>
      <c r="I60" s="118">
        <v>78.862499999999997</v>
      </c>
      <c r="J60" s="118"/>
      <c r="K60" s="118"/>
      <c r="L60" s="118">
        <v>16.347899999999999</v>
      </c>
      <c r="M60" s="118"/>
      <c r="N60" s="118">
        <v>0</v>
      </c>
      <c r="O60" s="118">
        <v>0</v>
      </c>
      <c r="P60" s="118">
        <v>677.98739999999998</v>
      </c>
    </row>
    <row r="61" spans="1:16" x14ac:dyDescent="0.25">
      <c r="A61" s="118" t="s">
        <v>62</v>
      </c>
      <c r="B61" s="120">
        <v>2090.6729</v>
      </c>
      <c r="C61" s="118">
        <v>30.188600000000001</v>
      </c>
      <c r="D61" s="120">
        <v>2120.8615</v>
      </c>
      <c r="E61" s="120">
        <v>1133.01</v>
      </c>
      <c r="F61" s="118">
        <v>666.37469999999996</v>
      </c>
      <c r="G61" s="118">
        <v>116.6588</v>
      </c>
      <c r="H61" s="118">
        <v>325</v>
      </c>
      <c r="I61" s="118">
        <v>255.77590000000001</v>
      </c>
      <c r="J61" s="118">
        <v>51.918100000000003</v>
      </c>
      <c r="K61" s="118">
        <v>11</v>
      </c>
      <c r="L61" s="118">
        <v>53.021500000000003</v>
      </c>
      <c r="M61" s="118"/>
      <c r="N61" s="118">
        <v>5.4128999999999996</v>
      </c>
      <c r="O61" s="118">
        <v>0</v>
      </c>
      <c r="P61" s="120">
        <v>2294.8512999999998</v>
      </c>
    </row>
    <row r="62" spans="1:16" x14ac:dyDescent="0.25">
      <c r="A62" s="118" t="s">
        <v>63</v>
      </c>
      <c r="B62" s="118">
        <v>734.27610000000004</v>
      </c>
      <c r="C62" s="118"/>
      <c r="D62" s="118">
        <v>734.27610000000004</v>
      </c>
      <c r="E62" s="118">
        <v>263.95999999999998</v>
      </c>
      <c r="F62" s="118">
        <v>230.70959999999999</v>
      </c>
      <c r="G62" s="118">
        <v>8.3125999999999998</v>
      </c>
      <c r="H62" s="118">
        <v>78</v>
      </c>
      <c r="I62" s="118">
        <v>88.553700000000006</v>
      </c>
      <c r="J62" s="118"/>
      <c r="K62" s="118"/>
      <c r="L62" s="118">
        <v>18.3569</v>
      </c>
      <c r="M62" s="118"/>
      <c r="N62" s="118">
        <v>0</v>
      </c>
      <c r="O62" s="118">
        <v>0</v>
      </c>
      <c r="P62" s="118">
        <v>742.58870000000002</v>
      </c>
    </row>
    <row r="63" spans="1:16" x14ac:dyDescent="0.25">
      <c r="A63" s="118" t="s">
        <v>64</v>
      </c>
      <c r="B63" s="118">
        <v>373.58749999999998</v>
      </c>
      <c r="C63" s="118">
        <v>21.898399999999999</v>
      </c>
      <c r="D63" s="118">
        <v>395.48590000000002</v>
      </c>
      <c r="E63" s="118">
        <v>276</v>
      </c>
      <c r="F63" s="118">
        <v>124.2617</v>
      </c>
      <c r="G63" s="118">
        <v>37.934600000000003</v>
      </c>
      <c r="H63" s="118">
        <v>62</v>
      </c>
      <c r="I63" s="118">
        <v>47.695599999999999</v>
      </c>
      <c r="J63" s="118">
        <v>10.728300000000001</v>
      </c>
      <c r="K63" s="118"/>
      <c r="L63" s="118">
        <v>9.8871000000000002</v>
      </c>
      <c r="M63" s="118"/>
      <c r="N63" s="118">
        <v>0</v>
      </c>
      <c r="O63" s="118">
        <v>0</v>
      </c>
      <c r="P63" s="118">
        <v>444.14879999999999</v>
      </c>
    </row>
    <row r="64" spans="1:16" x14ac:dyDescent="0.25">
      <c r="A64" s="118" t="s">
        <v>65</v>
      </c>
      <c r="B64" s="120">
        <v>3770.8287999999998</v>
      </c>
      <c r="C64" s="118">
        <v>38.858600000000003</v>
      </c>
      <c r="D64" s="120">
        <v>3809.6873999999998</v>
      </c>
      <c r="E64" s="120">
        <v>2106.2199999999998</v>
      </c>
      <c r="F64" s="120">
        <v>1197.0038</v>
      </c>
      <c r="G64" s="118">
        <v>227.30410000000001</v>
      </c>
      <c r="H64" s="118">
        <v>554</v>
      </c>
      <c r="I64" s="118">
        <v>459.44830000000002</v>
      </c>
      <c r="J64" s="118">
        <v>70.913799999999995</v>
      </c>
      <c r="K64" s="118">
        <v>70</v>
      </c>
      <c r="L64" s="118">
        <v>95.242199999999997</v>
      </c>
      <c r="M64" s="118"/>
      <c r="N64" s="118">
        <v>0</v>
      </c>
      <c r="O64" s="118">
        <v>0</v>
      </c>
      <c r="P64" s="120">
        <v>4107.9053000000004</v>
      </c>
    </row>
    <row r="65" spans="1:16" x14ac:dyDescent="0.25">
      <c r="A65" s="118" t="s">
        <v>66</v>
      </c>
      <c r="B65" s="118">
        <v>165.79060000000001</v>
      </c>
      <c r="C65" s="118"/>
      <c r="D65" s="118">
        <v>165.79060000000001</v>
      </c>
      <c r="E65" s="118">
        <v>118.5</v>
      </c>
      <c r="F65" s="118">
        <v>52.0914</v>
      </c>
      <c r="G65" s="118">
        <v>16.6021</v>
      </c>
      <c r="H65" s="118">
        <v>23</v>
      </c>
      <c r="I65" s="118">
        <v>19.994299999999999</v>
      </c>
      <c r="J65" s="118">
        <v>2.2542</v>
      </c>
      <c r="K65" s="118"/>
      <c r="L65" s="118">
        <v>4.1448</v>
      </c>
      <c r="M65" s="118"/>
      <c r="N65" s="118">
        <v>0</v>
      </c>
      <c r="O65" s="118">
        <v>0</v>
      </c>
      <c r="P65" s="118">
        <v>184.64689999999999</v>
      </c>
    </row>
    <row r="66" spans="1:16" x14ac:dyDescent="0.25">
      <c r="A66" s="118" t="s">
        <v>67</v>
      </c>
      <c r="B66" s="118">
        <v>294.98689999999999</v>
      </c>
      <c r="C66" s="118"/>
      <c r="D66" s="118">
        <v>294.98689999999999</v>
      </c>
      <c r="E66" s="118">
        <v>245.76</v>
      </c>
      <c r="F66" s="118">
        <v>92.684899999999999</v>
      </c>
      <c r="G66" s="118">
        <v>38.268799999999999</v>
      </c>
      <c r="H66" s="118">
        <v>50</v>
      </c>
      <c r="I66" s="118">
        <v>35.575400000000002</v>
      </c>
      <c r="J66" s="118">
        <v>10.8184</v>
      </c>
      <c r="K66" s="118">
        <v>3</v>
      </c>
      <c r="L66" s="118">
        <v>7.3746999999999998</v>
      </c>
      <c r="M66" s="118"/>
      <c r="N66" s="118">
        <v>9.0434999999999999</v>
      </c>
      <c r="O66" s="118">
        <v>0</v>
      </c>
      <c r="P66" s="118">
        <v>353.11759999999998</v>
      </c>
    </row>
    <row r="67" spans="1:16" x14ac:dyDescent="0.25">
      <c r="A67" s="118" t="s">
        <v>68</v>
      </c>
      <c r="B67" s="120">
        <v>4839.1575999999995</v>
      </c>
      <c r="C67" s="118">
        <v>100.2007</v>
      </c>
      <c r="D67" s="120">
        <v>4939.3582999999999</v>
      </c>
      <c r="E67" s="120">
        <v>1808.56</v>
      </c>
      <c r="F67" s="120">
        <v>1551.9464</v>
      </c>
      <c r="G67" s="118">
        <v>64.153400000000005</v>
      </c>
      <c r="H67" s="118">
        <v>600</v>
      </c>
      <c r="I67" s="118">
        <v>595.6866</v>
      </c>
      <c r="J67" s="118">
        <v>3.2349999999999999</v>
      </c>
      <c r="K67" s="118">
        <v>34</v>
      </c>
      <c r="L67" s="118">
        <v>123.48399999999999</v>
      </c>
      <c r="M67" s="118"/>
      <c r="N67" s="118">
        <v>0.46089999999999998</v>
      </c>
      <c r="O67" s="118">
        <v>2.3999999999999998E-3</v>
      </c>
      <c r="P67" s="120">
        <v>5007.21</v>
      </c>
    </row>
    <row r="68" spans="1:16" x14ac:dyDescent="0.25">
      <c r="A68" s="118" t="s">
        <v>69</v>
      </c>
      <c r="B68" s="118">
        <v>195.4554</v>
      </c>
      <c r="C68" s="118"/>
      <c r="D68" s="118">
        <v>195.4554</v>
      </c>
      <c r="E68" s="118">
        <v>113</v>
      </c>
      <c r="F68" s="118">
        <v>61.412100000000002</v>
      </c>
      <c r="G68" s="118">
        <v>12.897</v>
      </c>
      <c r="H68" s="118">
        <v>22</v>
      </c>
      <c r="I68" s="118">
        <v>23.571899999999999</v>
      </c>
      <c r="J68" s="118"/>
      <c r="K68" s="118"/>
      <c r="L68" s="118">
        <v>4.8864000000000001</v>
      </c>
      <c r="M68" s="118"/>
      <c r="N68" s="118">
        <v>0</v>
      </c>
      <c r="O68" s="118">
        <v>0</v>
      </c>
      <c r="P68" s="118">
        <v>208.35239999999999</v>
      </c>
    </row>
    <row r="69" spans="1:16" x14ac:dyDescent="0.25">
      <c r="A69" s="118" t="s">
        <v>70</v>
      </c>
      <c r="B69" s="118">
        <v>346.99110000000002</v>
      </c>
      <c r="C69" s="118">
        <v>0.62260000000000004</v>
      </c>
      <c r="D69" s="118">
        <v>347.61369999999999</v>
      </c>
      <c r="E69" s="118">
        <v>144</v>
      </c>
      <c r="F69" s="118">
        <v>109.22020000000001</v>
      </c>
      <c r="G69" s="118">
        <v>8.6949000000000005</v>
      </c>
      <c r="H69" s="118">
        <v>29</v>
      </c>
      <c r="I69" s="118">
        <v>41.922199999999997</v>
      </c>
      <c r="J69" s="118"/>
      <c r="K69" s="118"/>
      <c r="L69" s="118">
        <v>8.6903000000000006</v>
      </c>
      <c r="M69" s="118"/>
      <c r="N69" s="118">
        <v>0</v>
      </c>
      <c r="O69" s="118">
        <v>0</v>
      </c>
      <c r="P69" s="118">
        <v>356.30860000000001</v>
      </c>
    </row>
    <row r="70" spans="1:16" x14ac:dyDescent="0.25">
      <c r="A70" s="118" t="s">
        <v>71</v>
      </c>
      <c r="B70" s="120">
        <v>3828.8932</v>
      </c>
      <c r="C70" s="118">
        <v>37.860599999999998</v>
      </c>
      <c r="D70" s="120">
        <v>3866.7538</v>
      </c>
      <c r="E70" s="120">
        <v>2592.3000000000002</v>
      </c>
      <c r="F70" s="120">
        <v>1214.934</v>
      </c>
      <c r="G70" s="118">
        <v>344.3415</v>
      </c>
      <c r="H70" s="118">
        <v>673</v>
      </c>
      <c r="I70" s="118">
        <v>466.33049999999997</v>
      </c>
      <c r="J70" s="118">
        <v>155.00210000000001</v>
      </c>
      <c r="K70" s="118">
        <v>150</v>
      </c>
      <c r="L70" s="118">
        <v>96.668800000000005</v>
      </c>
      <c r="M70" s="118">
        <v>31.998699999999999</v>
      </c>
      <c r="N70" s="118">
        <v>23.065200000000001</v>
      </c>
      <c r="O70" s="118">
        <v>0</v>
      </c>
      <c r="P70" s="120">
        <v>4421.1612999999998</v>
      </c>
    </row>
    <row r="71" spans="1:16" x14ac:dyDescent="0.25">
      <c r="A71" s="118" t="s">
        <v>504</v>
      </c>
      <c r="B71" s="118">
        <v>314.06540000000001</v>
      </c>
      <c r="C71" s="118">
        <v>7.2939999999999996</v>
      </c>
      <c r="D71" s="118">
        <v>247.1414</v>
      </c>
      <c r="E71" s="118">
        <v>154.57</v>
      </c>
      <c r="F71" s="118">
        <v>100.97110000000001</v>
      </c>
      <c r="G71" s="118">
        <v>13.399699999999999</v>
      </c>
      <c r="H71" s="118">
        <v>35</v>
      </c>
      <c r="I71" s="118">
        <v>29.805299999999999</v>
      </c>
      <c r="J71" s="118">
        <v>3.8961000000000001</v>
      </c>
      <c r="K71" s="118"/>
      <c r="L71" s="118">
        <v>6.1784999999999997</v>
      </c>
      <c r="M71" s="118"/>
      <c r="N71" s="118">
        <v>0</v>
      </c>
      <c r="O71" s="118">
        <v>0</v>
      </c>
      <c r="P71" s="118">
        <v>338.65519999999998</v>
      </c>
    </row>
    <row r="72" spans="1:16" x14ac:dyDescent="0.25">
      <c r="A72" s="118" t="s">
        <v>72</v>
      </c>
      <c r="B72" s="118">
        <v>126.3416</v>
      </c>
      <c r="C72" s="118"/>
      <c r="D72" s="118">
        <v>126.3416</v>
      </c>
      <c r="E72" s="118">
        <v>63.4</v>
      </c>
      <c r="F72" s="118">
        <v>39.6965</v>
      </c>
      <c r="G72" s="118">
        <v>5.9259000000000004</v>
      </c>
      <c r="H72" s="118">
        <v>21</v>
      </c>
      <c r="I72" s="118">
        <v>15.236800000000001</v>
      </c>
      <c r="J72" s="118">
        <v>4.3224</v>
      </c>
      <c r="K72" s="118"/>
      <c r="L72" s="118">
        <v>3.1585000000000001</v>
      </c>
      <c r="M72" s="118"/>
      <c r="N72" s="118">
        <v>0</v>
      </c>
      <c r="O72" s="118">
        <v>0</v>
      </c>
      <c r="P72" s="118">
        <v>136.5899</v>
      </c>
    </row>
    <row r="73" spans="1:16" x14ac:dyDescent="0.25">
      <c r="A73" s="118" t="s">
        <v>73</v>
      </c>
      <c r="B73" s="118">
        <v>126.9076</v>
      </c>
      <c r="C73" s="118"/>
      <c r="D73" s="118">
        <v>126.9076</v>
      </c>
      <c r="E73" s="118">
        <v>55.5</v>
      </c>
      <c r="F73" s="118">
        <v>39.874400000000001</v>
      </c>
      <c r="G73" s="118">
        <v>3.9064000000000001</v>
      </c>
      <c r="H73" s="118">
        <v>19</v>
      </c>
      <c r="I73" s="118">
        <v>15.305099999999999</v>
      </c>
      <c r="J73" s="118">
        <v>2.7711999999999999</v>
      </c>
      <c r="K73" s="118"/>
      <c r="L73" s="118">
        <v>3.1726999999999999</v>
      </c>
      <c r="M73" s="118"/>
      <c r="N73" s="118">
        <v>0</v>
      </c>
      <c r="O73" s="118">
        <v>0</v>
      </c>
      <c r="P73" s="118">
        <v>133.58519999999999</v>
      </c>
    </row>
    <row r="74" spans="1:16" x14ac:dyDescent="0.25">
      <c r="A74" s="118" t="s">
        <v>74</v>
      </c>
      <c r="B74" s="118">
        <v>44.186700000000002</v>
      </c>
      <c r="C74" s="118"/>
      <c r="D74" s="118">
        <v>44.186700000000002</v>
      </c>
      <c r="E74" s="118">
        <v>36.9</v>
      </c>
      <c r="F74" s="118">
        <v>13.8835</v>
      </c>
      <c r="G74" s="118">
        <v>5.7541000000000002</v>
      </c>
      <c r="H74" s="118">
        <v>8</v>
      </c>
      <c r="I74" s="118">
        <v>5.3289</v>
      </c>
      <c r="J74" s="118">
        <v>2.0032999999999999</v>
      </c>
      <c r="K74" s="118"/>
      <c r="L74" s="118">
        <v>1.1047</v>
      </c>
      <c r="M74" s="118"/>
      <c r="N74" s="118">
        <v>0</v>
      </c>
      <c r="O74" s="118">
        <v>0</v>
      </c>
      <c r="P74" s="118">
        <v>51.944099999999999</v>
      </c>
    </row>
    <row r="75" spans="1:16" x14ac:dyDescent="0.25">
      <c r="A75" s="118" t="s">
        <v>75</v>
      </c>
      <c r="B75" s="118">
        <v>809.15620000000001</v>
      </c>
      <c r="C75" s="118">
        <v>28.661999999999999</v>
      </c>
      <c r="D75" s="118">
        <v>837.81820000000005</v>
      </c>
      <c r="E75" s="118">
        <v>364.41</v>
      </c>
      <c r="F75" s="118">
        <v>263.24250000000001</v>
      </c>
      <c r="G75" s="118">
        <v>25.291899999999998</v>
      </c>
      <c r="H75" s="118">
        <v>118</v>
      </c>
      <c r="I75" s="118">
        <v>101.04089999999999</v>
      </c>
      <c r="J75" s="118">
        <v>12.7193</v>
      </c>
      <c r="K75" s="118"/>
      <c r="L75" s="118">
        <v>20.945499999999999</v>
      </c>
      <c r="M75" s="118"/>
      <c r="N75" s="118">
        <v>0</v>
      </c>
      <c r="O75" s="118">
        <v>0</v>
      </c>
      <c r="P75" s="118">
        <v>875.82939999999996</v>
      </c>
    </row>
    <row r="76" spans="1:16" x14ac:dyDescent="0.25">
      <c r="A76" s="118" t="s">
        <v>76</v>
      </c>
      <c r="B76" s="118">
        <v>166.08349999999999</v>
      </c>
      <c r="C76" s="118"/>
      <c r="D76" s="118">
        <v>166.08349999999999</v>
      </c>
      <c r="E76" s="118">
        <v>79</v>
      </c>
      <c r="F76" s="118">
        <v>52.183399999999999</v>
      </c>
      <c r="G76" s="118">
        <v>6.7041000000000004</v>
      </c>
      <c r="H76" s="118">
        <v>31</v>
      </c>
      <c r="I76" s="118">
        <v>20.029699999999998</v>
      </c>
      <c r="J76" s="118">
        <v>8.2277000000000005</v>
      </c>
      <c r="K76" s="118"/>
      <c r="L76" s="118">
        <v>4.1520999999999999</v>
      </c>
      <c r="M76" s="118"/>
      <c r="N76" s="118">
        <v>0</v>
      </c>
      <c r="O76" s="118">
        <v>0</v>
      </c>
      <c r="P76" s="118">
        <v>181.0153</v>
      </c>
    </row>
    <row r="77" spans="1:16" x14ac:dyDescent="0.25">
      <c r="A77" s="118" t="s">
        <v>77</v>
      </c>
      <c r="B77" s="118">
        <v>611.3075</v>
      </c>
      <c r="C77" s="118">
        <v>7.8398000000000003</v>
      </c>
      <c r="D77" s="118">
        <v>619.14729999999997</v>
      </c>
      <c r="E77" s="118">
        <v>414.71</v>
      </c>
      <c r="F77" s="118">
        <v>194.5361</v>
      </c>
      <c r="G77" s="118">
        <v>55.043500000000002</v>
      </c>
      <c r="H77" s="118">
        <v>101</v>
      </c>
      <c r="I77" s="118">
        <v>74.669200000000004</v>
      </c>
      <c r="J77" s="118">
        <v>19.748100000000001</v>
      </c>
      <c r="K77" s="118"/>
      <c r="L77" s="118">
        <v>15.4787</v>
      </c>
      <c r="M77" s="118"/>
      <c r="N77" s="118">
        <v>0</v>
      </c>
      <c r="O77" s="118">
        <v>0</v>
      </c>
      <c r="P77" s="118">
        <v>693.93889999999999</v>
      </c>
    </row>
    <row r="78" spans="1:16" x14ac:dyDescent="0.25">
      <c r="A78" s="118" t="s">
        <v>78</v>
      </c>
      <c r="B78" s="118">
        <v>443.46379999999999</v>
      </c>
      <c r="C78" s="118">
        <v>26.636600000000001</v>
      </c>
      <c r="D78" s="118">
        <v>470.10039999999998</v>
      </c>
      <c r="E78" s="118">
        <v>295</v>
      </c>
      <c r="F78" s="118">
        <v>147.7055</v>
      </c>
      <c r="G78" s="118">
        <v>36.823599999999999</v>
      </c>
      <c r="H78" s="118">
        <v>81</v>
      </c>
      <c r="I78" s="118">
        <v>56.694099999999999</v>
      </c>
      <c r="J78" s="118">
        <v>18.229399999999998</v>
      </c>
      <c r="K78" s="118"/>
      <c r="L78" s="118">
        <v>11.7525</v>
      </c>
      <c r="M78" s="118"/>
      <c r="N78" s="118">
        <v>9.8335000000000008</v>
      </c>
      <c r="O78" s="118">
        <v>0</v>
      </c>
      <c r="P78" s="118">
        <v>534.98689999999999</v>
      </c>
    </row>
    <row r="79" spans="1:16" x14ac:dyDescent="0.25">
      <c r="A79" s="118" t="s">
        <v>79</v>
      </c>
      <c r="B79" s="118">
        <v>476.8433</v>
      </c>
      <c r="C79" s="118">
        <v>4.5090000000000003</v>
      </c>
      <c r="D79" s="118">
        <v>481.35230000000001</v>
      </c>
      <c r="E79" s="118">
        <v>136</v>
      </c>
      <c r="F79" s="118">
        <v>151.24090000000001</v>
      </c>
      <c r="G79" s="118"/>
      <c r="H79" s="118">
        <v>52</v>
      </c>
      <c r="I79" s="118">
        <v>58.051099999999998</v>
      </c>
      <c r="J79" s="118"/>
      <c r="K79" s="118">
        <v>2</v>
      </c>
      <c r="L79" s="118">
        <v>12.033799999999999</v>
      </c>
      <c r="M79" s="118"/>
      <c r="N79" s="118">
        <v>0</v>
      </c>
      <c r="O79" s="118">
        <v>0</v>
      </c>
      <c r="P79" s="118">
        <v>481.35230000000001</v>
      </c>
    </row>
    <row r="80" spans="1:16" x14ac:dyDescent="0.25">
      <c r="A80" s="118" t="s">
        <v>505</v>
      </c>
      <c r="B80" s="118">
        <v>151.67060000000001</v>
      </c>
      <c r="C80" s="118"/>
      <c r="D80" s="118">
        <v>115.0945</v>
      </c>
      <c r="E80" s="118">
        <v>41</v>
      </c>
      <c r="F80" s="118">
        <v>47.654899999999998</v>
      </c>
      <c r="G80" s="118"/>
      <c r="H80" s="118">
        <v>15</v>
      </c>
      <c r="I80" s="118">
        <v>13.8804</v>
      </c>
      <c r="J80" s="118">
        <v>0.8397</v>
      </c>
      <c r="K80" s="118"/>
      <c r="L80" s="118">
        <v>2.8774000000000002</v>
      </c>
      <c r="M80" s="118"/>
      <c r="N80" s="118">
        <v>0</v>
      </c>
      <c r="O80" s="118">
        <v>0</v>
      </c>
      <c r="P80" s="118">
        <v>152.5103</v>
      </c>
    </row>
    <row r="81" spans="1:16" x14ac:dyDescent="0.25">
      <c r="A81" s="118" t="s">
        <v>80</v>
      </c>
      <c r="B81" s="120">
        <v>5916.9979999999996</v>
      </c>
      <c r="C81" s="118">
        <v>165.26349999999999</v>
      </c>
      <c r="D81" s="120">
        <v>6082.2614999999996</v>
      </c>
      <c r="E81" s="120">
        <v>1665.8</v>
      </c>
      <c r="F81" s="120">
        <v>1911.0465999999999</v>
      </c>
      <c r="G81" s="118"/>
      <c r="H81" s="118">
        <v>572</v>
      </c>
      <c r="I81" s="118">
        <v>733.52070000000003</v>
      </c>
      <c r="J81" s="118"/>
      <c r="K81" s="118">
        <v>60</v>
      </c>
      <c r="L81" s="118">
        <v>152.0565</v>
      </c>
      <c r="M81" s="118"/>
      <c r="N81" s="118">
        <v>14.164199999999999</v>
      </c>
      <c r="O81" s="118">
        <v>0</v>
      </c>
      <c r="P81" s="120">
        <v>6096.4256999999998</v>
      </c>
    </row>
    <row r="82" spans="1:16" x14ac:dyDescent="0.25">
      <c r="A82" s="118" t="s">
        <v>81</v>
      </c>
      <c r="B82" s="118">
        <v>720.5213</v>
      </c>
      <c r="C82" s="118">
        <v>27.072199999999999</v>
      </c>
      <c r="D82" s="118">
        <v>747.59349999999995</v>
      </c>
      <c r="E82" s="118">
        <v>366.98</v>
      </c>
      <c r="F82" s="118">
        <v>234.8939</v>
      </c>
      <c r="G82" s="118">
        <v>33.021500000000003</v>
      </c>
      <c r="H82" s="118">
        <v>134</v>
      </c>
      <c r="I82" s="118">
        <v>90.159800000000004</v>
      </c>
      <c r="J82" s="118">
        <v>32.880200000000002</v>
      </c>
      <c r="K82" s="118"/>
      <c r="L82" s="118">
        <v>18.689800000000002</v>
      </c>
      <c r="M82" s="118"/>
      <c r="N82" s="118">
        <v>12.260899999999999</v>
      </c>
      <c r="O82" s="118">
        <v>0</v>
      </c>
      <c r="P82" s="118">
        <v>825.75609999999995</v>
      </c>
    </row>
    <row r="83" spans="1:16" x14ac:dyDescent="0.25">
      <c r="A83" s="118" t="s">
        <v>506</v>
      </c>
      <c r="B83" s="118">
        <v>124.7278</v>
      </c>
      <c r="C83" s="118"/>
      <c r="D83" s="118">
        <v>81.185100000000006</v>
      </c>
      <c r="E83" s="118">
        <v>53</v>
      </c>
      <c r="F83" s="118">
        <v>39.189500000000002</v>
      </c>
      <c r="G83" s="118">
        <v>3.4525999999999999</v>
      </c>
      <c r="H83" s="118">
        <v>18</v>
      </c>
      <c r="I83" s="118">
        <v>9.7909000000000006</v>
      </c>
      <c r="J83" s="118">
        <v>6.1567999999999996</v>
      </c>
      <c r="K83" s="118"/>
      <c r="L83" s="118">
        <v>2.0295999999999998</v>
      </c>
      <c r="M83" s="118"/>
      <c r="N83" s="118">
        <v>0</v>
      </c>
      <c r="O83" s="118">
        <v>0</v>
      </c>
      <c r="P83" s="118">
        <v>134.3372</v>
      </c>
    </row>
    <row r="84" spans="1:16" x14ac:dyDescent="0.25">
      <c r="A84" s="118" t="s">
        <v>82</v>
      </c>
      <c r="B84" s="120">
        <v>2035.5835</v>
      </c>
      <c r="C84" s="118">
        <v>61.291699999999999</v>
      </c>
      <c r="D84" s="120">
        <v>2096.8751999999999</v>
      </c>
      <c r="E84" s="118">
        <v>397.51</v>
      </c>
      <c r="F84" s="118">
        <v>658.83820000000003</v>
      </c>
      <c r="G84" s="118"/>
      <c r="H84" s="118">
        <v>193</v>
      </c>
      <c r="I84" s="118">
        <v>252.88310000000001</v>
      </c>
      <c r="J84" s="118"/>
      <c r="K84" s="118">
        <v>11</v>
      </c>
      <c r="L84" s="118">
        <v>52.421900000000001</v>
      </c>
      <c r="M84" s="118"/>
      <c r="N84" s="118">
        <v>0</v>
      </c>
      <c r="O84" s="118">
        <v>0</v>
      </c>
      <c r="P84" s="120">
        <v>2096.8751999999999</v>
      </c>
    </row>
    <row r="85" spans="1:16" x14ac:dyDescent="0.25">
      <c r="A85" s="118" t="s">
        <v>83</v>
      </c>
      <c r="B85" s="120">
        <v>2127.0482999999999</v>
      </c>
      <c r="C85" s="118">
        <v>23.159400000000002</v>
      </c>
      <c r="D85" s="120">
        <v>2150.2076999999999</v>
      </c>
      <c r="E85" s="118">
        <v>848.42</v>
      </c>
      <c r="F85" s="118">
        <v>675.59529999999995</v>
      </c>
      <c r="G85" s="118">
        <v>43.206200000000003</v>
      </c>
      <c r="H85" s="118">
        <v>253</v>
      </c>
      <c r="I85" s="118">
        <v>259.315</v>
      </c>
      <c r="J85" s="118"/>
      <c r="K85" s="118">
        <v>23</v>
      </c>
      <c r="L85" s="118">
        <v>53.755200000000002</v>
      </c>
      <c r="M85" s="118"/>
      <c r="N85" s="118">
        <v>0</v>
      </c>
      <c r="O85" s="118">
        <v>0</v>
      </c>
      <c r="P85" s="120">
        <v>2193.4139</v>
      </c>
    </row>
    <row r="86" spans="1:16" x14ac:dyDescent="0.25">
      <c r="A86" s="118" t="s">
        <v>84</v>
      </c>
      <c r="B86" s="118">
        <v>267.35950000000003</v>
      </c>
      <c r="C86" s="118"/>
      <c r="D86" s="118">
        <v>267.35950000000003</v>
      </c>
      <c r="E86" s="118">
        <v>115</v>
      </c>
      <c r="F86" s="118">
        <v>84.004400000000004</v>
      </c>
      <c r="G86" s="118">
        <v>7.7488999999999999</v>
      </c>
      <c r="H86" s="118">
        <v>34</v>
      </c>
      <c r="I86" s="118">
        <v>32.243600000000001</v>
      </c>
      <c r="J86" s="118">
        <v>1.3172999999999999</v>
      </c>
      <c r="K86" s="118"/>
      <c r="L86" s="118">
        <v>6.6840000000000002</v>
      </c>
      <c r="M86" s="118"/>
      <c r="N86" s="118">
        <v>0</v>
      </c>
      <c r="O86" s="118">
        <v>0</v>
      </c>
      <c r="P86" s="118">
        <v>276.42570000000001</v>
      </c>
    </row>
    <row r="87" spans="1:16" x14ac:dyDescent="0.25">
      <c r="A87" s="118" t="s">
        <v>85</v>
      </c>
      <c r="B87" s="118">
        <v>415.827</v>
      </c>
      <c r="C87" s="118">
        <v>0.78639999999999999</v>
      </c>
      <c r="D87" s="118">
        <v>416.61340000000001</v>
      </c>
      <c r="E87" s="118">
        <v>140.61000000000001</v>
      </c>
      <c r="F87" s="118">
        <v>130.8999</v>
      </c>
      <c r="G87" s="118">
        <v>2.4275000000000002</v>
      </c>
      <c r="H87" s="118">
        <v>71</v>
      </c>
      <c r="I87" s="118">
        <v>50.243600000000001</v>
      </c>
      <c r="J87" s="118">
        <v>15.567299999999999</v>
      </c>
      <c r="K87" s="118"/>
      <c r="L87" s="118">
        <v>10.4153</v>
      </c>
      <c r="M87" s="118"/>
      <c r="N87" s="118">
        <v>0</v>
      </c>
      <c r="O87" s="118">
        <v>0</v>
      </c>
      <c r="P87" s="118">
        <v>434.60820000000001</v>
      </c>
    </row>
    <row r="88" spans="1:16" x14ac:dyDescent="0.25">
      <c r="A88" s="118" t="s">
        <v>86</v>
      </c>
      <c r="B88" s="120">
        <v>4032.8685999999998</v>
      </c>
      <c r="C88" s="118">
        <v>179.88300000000001</v>
      </c>
      <c r="D88" s="120">
        <v>4212.7515999999996</v>
      </c>
      <c r="E88" s="120">
        <v>2367.08</v>
      </c>
      <c r="F88" s="120">
        <v>1323.6466</v>
      </c>
      <c r="G88" s="118">
        <v>257.18040000000002</v>
      </c>
      <c r="H88" s="118">
        <v>711</v>
      </c>
      <c r="I88" s="118">
        <v>508.05779999999999</v>
      </c>
      <c r="J88" s="118">
        <v>147.97149999999999</v>
      </c>
      <c r="K88" s="118">
        <v>256</v>
      </c>
      <c r="L88" s="118">
        <v>105.3188</v>
      </c>
      <c r="M88" s="118">
        <v>89.706400000000002</v>
      </c>
      <c r="N88" s="118">
        <v>35.993499999999997</v>
      </c>
      <c r="O88" s="118">
        <v>0</v>
      </c>
      <c r="P88" s="120">
        <v>4743.6034</v>
      </c>
    </row>
    <row r="89" spans="1:16" x14ac:dyDescent="0.25">
      <c r="A89" s="118" t="s">
        <v>87</v>
      </c>
      <c r="B89" s="118">
        <v>44.760199999999998</v>
      </c>
      <c r="C89" s="118">
        <v>1.075</v>
      </c>
      <c r="D89" s="118">
        <v>45.8352</v>
      </c>
      <c r="E89" s="118"/>
      <c r="F89" s="118">
        <v>14.401400000000001</v>
      </c>
      <c r="G89" s="118"/>
      <c r="H89" s="118"/>
      <c r="I89" s="118">
        <v>5.5277000000000003</v>
      </c>
      <c r="J89" s="118"/>
      <c r="K89" s="118"/>
      <c r="L89" s="118">
        <v>1.1458999999999999</v>
      </c>
      <c r="M89" s="118"/>
      <c r="N89" s="118">
        <v>0.98780000000000001</v>
      </c>
      <c r="O89" s="118">
        <v>0</v>
      </c>
      <c r="P89" s="118">
        <v>46.823</v>
      </c>
    </row>
    <row r="90" spans="1:16" x14ac:dyDescent="0.25">
      <c r="A90" s="118" t="s">
        <v>88</v>
      </c>
      <c r="B90" s="118">
        <v>877.0729</v>
      </c>
      <c r="C90" s="118">
        <v>47.4191</v>
      </c>
      <c r="D90" s="118">
        <v>924.49199999999996</v>
      </c>
      <c r="E90" s="118">
        <v>500.31</v>
      </c>
      <c r="F90" s="118">
        <v>290.47539999999998</v>
      </c>
      <c r="G90" s="118">
        <v>52.4587</v>
      </c>
      <c r="H90" s="118">
        <v>125</v>
      </c>
      <c r="I90" s="118">
        <v>111.4937</v>
      </c>
      <c r="J90" s="118">
        <v>10.1297</v>
      </c>
      <c r="K90" s="118"/>
      <c r="L90" s="118">
        <v>23.112300000000001</v>
      </c>
      <c r="M90" s="118"/>
      <c r="N90" s="118">
        <v>15.6249</v>
      </c>
      <c r="O90" s="118">
        <v>0</v>
      </c>
      <c r="P90" s="120">
        <v>1002.7053</v>
      </c>
    </row>
    <row r="91" spans="1:16" x14ac:dyDescent="0.25">
      <c r="A91" s="118" t="s">
        <v>89</v>
      </c>
      <c r="B91" s="120">
        <v>1060.4336000000001</v>
      </c>
      <c r="C91" s="118">
        <v>62.878300000000003</v>
      </c>
      <c r="D91" s="120">
        <v>1123.3118999999999</v>
      </c>
      <c r="E91" s="118">
        <v>592.94000000000005</v>
      </c>
      <c r="F91" s="118">
        <v>352.94459999999998</v>
      </c>
      <c r="G91" s="118">
        <v>59.998899999999999</v>
      </c>
      <c r="H91" s="118">
        <v>156</v>
      </c>
      <c r="I91" s="118">
        <v>135.47139999999999</v>
      </c>
      <c r="J91" s="118">
        <v>15.3964</v>
      </c>
      <c r="K91" s="118"/>
      <c r="L91" s="118">
        <v>28.082799999999999</v>
      </c>
      <c r="M91" s="118"/>
      <c r="N91" s="118">
        <v>0</v>
      </c>
      <c r="O91" s="118">
        <v>0</v>
      </c>
      <c r="P91" s="120">
        <v>1198.7072000000001</v>
      </c>
    </row>
    <row r="92" spans="1:16" x14ac:dyDescent="0.25">
      <c r="A92" s="118" t="s">
        <v>90</v>
      </c>
      <c r="B92" s="118">
        <v>124.9212</v>
      </c>
      <c r="C92" s="118">
        <v>2.1999999999999999E-2</v>
      </c>
      <c r="D92" s="118">
        <v>124.9432</v>
      </c>
      <c r="E92" s="118">
        <v>55</v>
      </c>
      <c r="F92" s="118">
        <v>39.257199999999997</v>
      </c>
      <c r="G92" s="118">
        <v>3.9357000000000002</v>
      </c>
      <c r="H92" s="118">
        <v>20</v>
      </c>
      <c r="I92" s="118">
        <v>15.068099999999999</v>
      </c>
      <c r="J92" s="118">
        <v>3.6989000000000001</v>
      </c>
      <c r="K92" s="118"/>
      <c r="L92" s="118">
        <v>3.1236000000000002</v>
      </c>
      <c r="M92" s="118"/>
      <c r="N92" s="118">
        <v>0</v>
      </c>
      <c r="O92" s="118">
        <v>0</v>
      </c>
      <c r="P92" s="118">
        <v>132.5778</v>
      </c>
    </row>
    <row r="93" spans="1:16" x14ac:dyDescent="0.25">
      <c r="A93" s="118" t="s">
        <v>91</v>
      </c>
      <c r="B93" s="118">
        <v>227.06389999999999</v>
      </c>
      <c r="C93" s="118"/>
      <c r="D93" s="118">
        <v>227.06389999999999</v>
      </c>
      <c r="E93" s="118">
        <v>129</v>
      </c>
      <c r="F93" s="118">
        <v>71.343500000000006</v>
      </c>
      <c r="G93" s="118">
        <v>14.414099999999999</v>
      </c>
      <c r="H93" s="118">
        <v>49</v>
      </c>
      <c r="I93" s="118">
        <v>27.383900000000001</v>
      </c>
      <c r="J93" s="118">
        <v>16.2121</v>
      </c>
      <c r="K93" s="118">
        <v>3</v>
      </c>
      <c r="L93" s="118">
        <v>5.6765999999999996</v>
      </c>
      <c r="M93" s="118"/>
      <c r="N93" s="118">
        <v>0</v>
      </c>
      <c r="O93" s="118">
        <v>0</v>
      </c>
      <c r="P93" s="118">
        <v>257.69009999999997</v>
      </c>
    </row>
    <row r="94" spans="1:16" x14ac:dyDescent="0.25">
      <c r="A94" s="118" t="s">
        <v>92</v>
      </c>
      <c r="B94" s="118">
        <v>112.968</v>
      </c>
      <c r="C94" s="118"/>
      <c r="D94" s="118">
        <v>112.968</v>
      </c>
      <c r="E94" s="118">
        <v>64</v>
      </c>
      <c r="F94" s="118">
        <v>35.494500000000002</v>
      </c>
      <c r="G94" s="118">
        <v>7.1264000000000003</v>
      </c>
      <c r="H94" s="118">
        <v>18</v>
      </c>
      <c r="I94" s="118">
        <v>13.623900000000001</v>
      </c>
      <c r="J94" s="118">
        <v>3.282</v>
      </c>
      <c r="K94" s="118"/>
      <c r="L94" s="118">
        <v>2.8241999999999998</v>
      </c>
      <c r="M94" s="118"/>
      <c r="N94" s="118">
        <v>0</v>
      </c>
      <c r="O94" s="118">
        <v>0</v>
      </c>
      <c r="P94" s="118">
        <v>123.3764</v>
      </c>
    </row>
    <row r="95" spans="1:16" x14ac:dyDescent="0.25">
      <c r="A95" s="118" t="s">
        <v>93</v>
      </c>
      <c r="B95" s="118">
        <v>430.4889</v>
      </c>
      <c r="C95" s="118"/>
      <c r="D95" s="118">
        <v>430.4889</v>
      </c>
      <c r="E95" s="118">
        <v>218</v>
      </c>
      <c r="F95" s="118">
        <v>135.25960000000001</v>
      </c>
      <c r="G95" s="118">
        <v>20.685099999999998</v>
      </c>
      <c r="H95" s="118">
        <v>56</v>
      </c>
      <c r="I95" s="118">
        <v>51.917000000000002</v>
      </c>
      <c r="J95" s="118">
        <v>3.0623</v>
      </c>
      <c r="K95" s="118"/>
      <c r="L95" s="118">
        <v>10.7622</v>
      </c>
      <c r="M95" s="118"/>
      <c r="N95" s="118">
        <v>0</v>
      </c>
      <c r="O95" s="118">
        <v>0</v>
      </c>
      <c r="P95" s="118">
        <v>454.23630000000003</v>
      </c>
    </row>
    <row r="96" spans="1:16" x14ac:dyDescent="0.25">
      <c r="A96" s="118" t="s">
        <v>94</v>
      </c>
      <c r="B96" s="118">
        <v>232.69499999999999</v>
      </c>
      <c r="C96" s="118"/>
      <c r="D96" s="118">
        <v>232.69499999999999</v>
      </c>
      <c r="E96" s="118">
        <v>144</v>
      </c>
      <c r="F96" s="118">
        <v>73.112799999999993</v>
      </c>
      <c r="G96" s="118">
        <v>17.721800000000002</v>
      </c>
      <c r="H96" s="118">
        <v>53</v>
      </c>
      <c r="I96" s="118">
        <v>28.062999999999999</v>
      </c>
      <c r="J96" s="118">
        <v>18.7027</v>
      </c>
      <c r="K96" s="118"/>
      <c r="L96" s="118">
        <v>5.8174000000000001</v>
      </c>
      <c r="M96" s="118"/>
      <c r="N96" s="118">
        <v>0</v>
      </c>
      <c r="O96" s="118">
        <v>0</v>
      </c>
      <c r="P96" s="118">
        <v>269.11950000000002</v>
      </c>
    </row>
    <row r="97" spans="1:16" x14ac:dyDescent="0.25">
      <c r="A97" s="118" t="s">
        <v>95</v>
      </c>
      <c r="B97" s="120">
        <v>5806.14</v>
      </c>
      <c r="C97" s="118">
        <v>210.91319999999999</v>
      </c>
      <c r="D97" s="120">
        <v>6017.0532000000003</v>
      </c>
      <c r="E97" s="120">
        <v>1819.94</v>
      </c>
      <c r="F97" s="120">
        <v>1890.5581</v>
      </c>
      <c r="G97" s="118"/>
      <c r="H97" s="118">
        <v>705</v>
      </c>
      <c r="I97" s="118">
        <v>725.65660000000003</v>
      </c>
      <c r="J97" s="118"/>
      <c r="K97" s="118">
        <v>145</v>
      </c>
      <c r="L97" s="118">
        <v>150.4263</v>
      </c>
      <c r="M97" s="118"/>
      <c r="N97" s="118">
        <v>10.355</v>
      </c>
      <c r="O97" s="118">
        <v>0</v>
      </c>
      <c r="P97" s="120">
        <v>6027.4081999999999</v>
      </c>
    </row>
    <row r="98" spans="1:16" x14ac:dyDescent="0.25">
      <c r="A98" s="118" t="s">
        <v>96</v>
      </c>
      <c r="B98" s="118">
        <v>638.49369999999999</v>
      </c>
      <c r="C98" s="118">
        <v>40.0124</v>
      </c>
      <c r="D98" s="118">
        <v>678.50609999999995</v>
      </c>
      <c r="E98" s="118">
        <v>358.65</v>
      </c>
      <c r="F98" s="118">
        <v>213.1866</v>
      </c>
      <c r="G98" s="118">
        <v>36.3658</v>
      </c>
      <c r="H98" s="118">
        <v>78</v>
      </c>
      <c r="I98" s="118">
        <v>81.827799999999996</v>
      </c>
      <c r="J98" s="118"/>
      <c r="K98" s="118">
        <v>4</v>
      </c>
      <c r="L98" s="118">
        <v>16.962700000000002</v>
      </c>
      <c r="M98" s="118"/>
      <c r="N98" s="118">
        <v>7.5895999999999999</v>
      </c>
      <c r="O98" s="118">
        <v>0</v>
      </c>
      <c r="P98" s="118">
        <v>722.4615</v>
      </c>
    </row>
    <row r="99" spans="1:16" x14ac:dyDescent="0.25">
      <c r="A99" s="118" t="s">
        <v>97</v>
      </c>
      <c r="B99" s="118">
        <v>356.89010000000002</v>
      </c>
      <c r="C99" s="118">
        <v>20.030899999999999</v>
      </c>
      <c r="D99" s="118">
        <v>376.92099999999999</v>
      </c>
      <c r="E99" s="118">
        <v>180</v>
      </c>
      <c r="F99" s="118">
        <v>118.4286</v>
      </c>
      <c r="G99" s="118">
        <v>15.392899999999999</v>
      </c>
      <c r="H99" s="118">
        <v>56</v>
      </c>
      <c r="I99" s="118">
        <v>45.456699999999998</v>
      </c>
      <c r="J99" s="118">
        <v>7.9074999999999998</v>
      </c>
      <c r="K99" s="118"/>
      <c r="L99" s="118">
        <v>9.423</v>
      </c>
      <c r="M99" s="118"/>
      <c r="N99" s="118">
        <v>0</v>
      </c>
      <c r="O99" s="118">
        <v>0</v>
      </c>
      <c r="P99" s="118">
        <v>400.22140000000002</v>
      </c>
    </row>
    <row r="100" spans="1:16" x14ac:dyDescent="0.25">
      <c r="A100" s="118" t="s">
        <v>98</v>
      </c>
      <c r="B100" s="120">
        <v>1109.729</v>
      </c>
      <c r="C100" s="118">
        <v>86.119500000000002</v>
      </c>
      <c r="D100" s="120">
        <v>1195.8485000000001</v>
      </c>
      <c r="E100" s="118">
        <v>449.09</v>
      </c>
      <c r="F100" s="118">
        <v>375.73559999999998</v>
      </c>
      <c r="G100" s="118">
        <v>18.3386</v>
      </c>
      <c r="H100" s="118">
        <v>117</v>
      </c>
      <c r="I100" s="118">
        <v>144.2193</v>
      </c>
      <c r="J100" s="118"/>
      <c r="K100" s="118">
        <v>6</v>
      </c>
      <c r="L100" s="118">
        <v>29.8962</v>
      </c>
      <c r="M100" s="118"/>
      <c r="N100" s="118">
        <v>4.3479999999999999</v>
      </c>
      <c r="O100" s="118">
        <v>0</v>
      </c>
      <c r="P100" s="120">
        <v>1218.5351000000001</v>
      </c>
    </row>
    <row r="101" spans="1:16" x14ac:dyDescent="0.25">
      <c r="A101" s="118" t="s">
        <v>99</v>
      </c>
      <c r="B101" s="120">
        <v>5430.7331999999997</v>
      </c>
      <c r="C101" s="118">
        <v>163.73679999999999</v>
      </c>
      <c r="D101" s="120">
        <v>5594.47</v>
      </c>
      <c r="E101" s="120">
        <v>1991.96</v>
      </c>
      <c r="F101" s="120">
        <v>1757.7825</v>
      </c>
      <c r="G101" s="118">
        <v>58.544400000000003</v>
      </c>
      <c r="H101" s="118">
        <v>635</v>
      </c>
      <c r="I101" s="118">
        <v>674.69309999999996</v>
      </c>
      <c r="J101" s="118"/>
      <c r="K101" s="118">
        <v>180</v>
      </c>
      <c r="L101" s="118">
        <v>139.86179999999999</v>
      </c>
      <c r="M101" s="118">
        <v>24.082999999999998</v>
      </c>
      <c r="N101" s="118">
        <v>27.9712</v>
      </c>
      <c r="O101" s="118">
        <v>0</v>
      </c>
      <c r="P101" s="120">
        <v>5705.0685999999996</v>
      </c>
    </row>
    <row r="102" spans="1:16" x14ac:dyDescent="0.25">
      <c r="A102" s="118" t="s">
        <v>100</v>
      </c>
      <c r="B102" s="118">
        <v>653.34690000000001</v>
      </c>
      <c r="C102" s="118">
        <v>28.6922</v>
      </c>
      <c r="D102" s="118">
        <v>682.03909999999996</v>
      </c>
      <c r="E102" s="118">
        <v>302</v>
      </c>
      <c r="F102" s="118">
        <v>214.29669999999999</v>
      </c>
      <c r="G102" s="118">
        <v>21.925799999999999</v>
      </c>
      <c r="H102" s="118">
        <v>79</v>
      </c>
      <c r="I102" s="118">
        <v>82.253900000000002</v>
      </c>
      <c r="J102" s="118"/>
      <c r="K102" s="118">
        <v>16</v>
      </c>
      <c r="L102" s="118">
        <v>17.050999999999998</v>
      </c>
      <c r="M102" s="118"/>
      <c r="N102" s="118">
        <v>0</v>
      </c>
      <c r="O102" s="118">
        <v>0</v>
      </c>
      <c r="P102" s="118">
        <v>703.96489999999994</v>
      </c>
    </row>
    <row r="103" spans="1:16" x14ac:dyDescent="0.25">
      <c r="A103" s="118" t="s">
        <v>507</v>
      </c>
      <c r="B103" s="118"/>
      <c r="C103" s="118"/>
      <c r="D103" s="118"/>
      <c r="E103" s="118"/>
      <c r="F103" s="118"/>
      <c r="G103" s="118"/>
      <c r="H103" s="118"/>
      <c r="I103" s="118">
        <v>0</v>
      </c>
      <c r="J103" s="118"/>
      <c r="K103" s="118"/>
      <c r="L103" s="118">
        <v>0</v>
      </c>
      <c r="M103" s="118"/>
      <c r="N103" s="118">
        <v>0</v>
      </c>
      <c r="O103" s="118">
        <v>0</v>
      </c>
      <c r="P103" s="118"/>
    </row>
    <row r="104" spans="1:16" x14ac:dyDescent="0.25">
      <c r="A104" s="118" t="s">
        <v>101</v>
      </c>
      <c r="B104" s="118">
        <v>939.99590000000001</v>
      </c>
      <c r="C104" s="118">
        <v>36.606699999999996</v>
      </c>
      <c r="D104" s="118">
        <v>976.60260000000005</v>
      </c>
      <c r="E104" s="118">
        <v>494.17</v>
      </c>
      <c r="F104" s="118">
        <v>306.8485</v>
      </c>
      <c r="G104" s="118">
        <v>46.830399999999997</v>
      </c>
      <c r="H104" s="118">
        <v>189</v>
      </c>
      <c r="I104" s="118">
        <v>117.7783</v>
      </c>
      <c r="J104" s="118">
        <v>53.4163</v>
      </c>
      <c r="K104" s="118">
        <v>1</v>
      </c>
      <c r="L104" s="118">
        <v>24.415099999999999</v>
      </c>
      <c r="M104" s="118"/>
      <c r="N104" s="118">
        <v>0</v>
      </c>
      <c r="O104" s="118">
        <v>0</v>
      </c>
      <c r="P104" s="120">
        <v>1076.8493000000001</v>
      </c>
    </row>
    <row r="105" spans="1:16" x14ac:dyDescent="0.25">
      <c r="A105" s="118" t="s">
        <v>102</v>
      </c>
      <c r="B105" s="120">
        <v>3312.5832999999998</v>
      </c>
      <c r="C105" s="118">
        <v>52.407600000000002</v>
      </c>
      <c r="D105" s="120">
        <v>3364.9908999999998</v>
      </c>
      <c r="E105" s="118">
        <v>500.14</v>
      </c>
      <c r="F105" s="120">
        <v>1057.2800999999999</v>
      </c>
      <c r="G105" s="118"/>
      <c r="H105" s="118">
        <v>346</v>
      </c>
      <c r="I105" s="118">
        <v>405.81790000000001</v>
      </c>
      <c r="J105" s="118"/>
      <c r="K105" s="118">
        <v>10</v>
      </c>
      <c r="L105" s="118">
        <v>84.124799999999993</v>
      </c>
      <c r="M105" s="118"/>
      <c r="N105" s="118">
        <v>15.668799999999999</v>
      </c>
      <c r="O105" s="118">
        <v>0</v>
      </c>
      <c r="P105" s="120">
        <v>3380.6597000000002</v>
      </c>
    </row>
    <row r="106" spans="1:16" x14ac:dyDescent="0.25">
      <c r="A106" s="118" t="s">
        <v>103</v>
      </c>
      <c r="B106" s="120">
        <v>2496.3591000000001</v>
      </c>
      <c r="C106" s="118">
        <v>68.560599999999994</v>
      </c>
      <c r="D106" s="120">
        <v>2564.9196999999999</v>
      </c>
      <c r="E106" s="118">
        <v>361.76</v>
      </c>
      <c r="F106" s="118">
        <v>805.89779999999996</v>
      </c>
      <c r="G106" s="118"/>
      <c r="H106" s="118">
        <v>263</v>
      </c>
      <c r="I106" s="118">
        <v>309.32929999999999</v>
      </c>
      <c r="J106" s="118"/>
      <c r="K106" s="118">
        <v>6</v>
      </c>
      <c r="L106" s="118">
        <v>64.123000000000005</v>
      </c>
      <c r="M106" s="118"/>
      <c r="N106" s="118">
        <v>0</v>
      </c>
      <c r="O106" s="118">
        <v>0</v>
      </c>
      <c r="P106" s="120">
        <v>2564.9196999999999</v>
      </c>
    </row>
    <row r="107" spans="1:16" x14ac:dyDescent="0.25">
      <c r="A107" s="118" t="s">
        <v>104</v>
      </c>
      <c r="B107" s="120">
        <v>2547.2211000000002</v>
      </c>
      <c r="C107" s="118">
        <v>63.213099999999997</v>
      </c>
      <c r="D107" s="120">
        <v>2610.4342000000001</v>
      </c>
      <c r="E107" s="120">
        <v>1431.1</v>
      </c>
      <c r="F107" s="118">
        <v>820.19839999999999</v>
      </c>
      <c r="G107" s="118">
        <v>152.72540000000001</v>
      </c>
      <c r="H107" s="118">
        <v>320</v>
      </c>
      <c r="I107" s="118">
        <v>314.8184</v>
      </c>
      <c r="J107" s="118">
        <v>3.8862000000000001</v>
      </c>
      <c r="K107" s="118">
        <v>1</v>
      </c>
      <c r="L107" s="118">
        <v>65.260900000000007</v>
      </c>
      <c r="M107" s="118"/>
      <c r="N107" s="118">
        <v>0</v>
      </c>
      <c r="O107" s="118">
        <v>0</v>
      </c>
      <c r="P107" s="120">
        <v>2767.0457999999999</v>
      </c>
    </row>
    <row r="108" spans="1:16" x14ac:dyDescent="0.25">
      <c r="A108" s="118" t="s">
        <v>105</v>
      </c>
      <c r="B108" s="120">
        <v>11847.5695</v>
      </c>
      <c r="C108" s="118">
        <v>444.09300000000002</v>
      </c>
      <c r="D108" s="120">
        <v>12291.6625</v>
      </c>
      <c r="E108" s="120">
        <v>2398.96</v>
      </c>
      <c r="F108" s="120">
        <v>3862.0403999999999</v>
      </c>
      <c r="G108" s="118"/>
      <c r="H108" s="115">
        <v>1280</v>
      </c>
      <c r="I108" s="120">
        <v>1482.3744999999999</v>
      </c>
      <c r="J108" s="118"/>
      <c r="K108" s="118">
        <v>174</v>
      </c>
      <c r="L108" s="118">
        <v>307.29160000000002</v>
      </c>
      <c r="M108" s="118"/>
      <c r="N108" s="118">
        <v>34.7667</v>
      </c>
      <c r="O108" s="118">
        <v>0</v>
      </c>
      <c r="P108" s="120">
        <v>12326.4292</v>
      </c>
    </row>
    <row r="109" spans="1:16" x14ac:dyDescent="0.25">
      <c r="A109" s="118" t="s">
        <v>508</v>
      </c>
      <c r="B109" s="118">
        <v>28.462</v>
      </c>
      <c r="C109" s="118"/>
      <c r="D109" s="118">
        <v>23.231999999999999</v>
      </c>
      <c r="E109" s="118">
        <v>16</v>
      </c>
      <c r="F109" s="118">
        <v>8.9428000000000001</v>
      </c>
      <c r="G109" s="118">
        <v>1.7643</v>
      </c>
      <c r="H109" s="118">
        <v>5</v>
      </c>
      <c r="I109" s="118">
        <v>2.8018000000000001</v>
      </c>
      <c r="J109" s="118">
        <v>1.6487000000000001</v>
      </c>
      <c r="K109" s="118"/>
      <c r="L109" s="118">
        <v>0.58079999999999998</v>
      </c>
      <c r="M109" s="118"/>
      <c r="N109" s="118">
        <v>0</v>
      </c>
      <c r="O109" s="118">
        <v>0</v>
      </c>
      <c r="P109" s="118">
        <v>31.875</v>
      </c>
    </row>
    <row r="110" spans="1:16" x14ac:dyDescent="0.25">
      <c r="A110" s="118" t="s">
        <v>106</v>
      </c>
      <c r="B110" s="120">
        <v>19136.2363</v>
      </c>
      <c r="C110" s="118">
        <v>869.06489999999997</v>
      </c>
      <c r="D110" s="120">
        <v>20005.301200000002</v>
      </c>
      <c r="E110" s="120">
        <v>9485.57</v>
      </c>
      <c r="F110" s="120">
        <v>6285.6656000000003</v>
      </c>
      <c r="G110" s="118">
        <v>799.97609999999997</v>
      </c>
      <c r="H110" s="115">
        <v>2335</v>
      </c>
      <c r="I110" s="120">
        <v>2412.6392999999998</v>
      </c>
      <c r="J110" s="118"/>
      <c r="K110" s="115">
        <v>1348</v>
      </c>
      <c r="L110" s="118">
        <v>500.13249999999999</v>
      </c>
      <c r="M110" s="118">
        <v>508.72050000000002</v>
      </c>
      <c r="N110" s="118">
        <v>0</v>
      </c>
      <c r="O110" s="118">
        <v>0</v>
      </c>
      <c r="P110" s="120">
        <v>21313.997800000001</v>
      </c>
    </row>
    <row r="111" spans="1:16" x14ac:dyDescent="0.25">
      <c r="A111" s="118" t="s">
        <v>107</v>
      </c>
      <c r="B111" s="120">
        <v>1519.0601999999999</v>
      </c>
      <c r="C111" s="118">
        <v>67.929500000000004</v>
      </c>
      <c r="D111" s="120">
        <v>1586.9897000000001</v>
      </c>
      <c r="E111" s="118">
        <v>810</v>
      </c>
      <c r="F111" s="118">
        <v>498.63220000000001</v>
      </c>
      <c r="G111" s="118">
        <v>77.841999999999999</v>
      </c>
      <c r="H111" s="118">
        <v>219</v>
      </c>
      <c r="I111" s="118">
        <v>191.39099999999999</v>
      </c>
      <c r="J111" s="118">
        <v>20.706800000000001</v>
      </c>
      <c r="K111" s="118">
        <v>7</v>
      </c>
      <c r="L111" s="118">
        <v>39.674700000000001</v>
      </c>
      <c r="M111" s="118"/>
      <c r="N111" s="118">
        <v>21.7608</v>
      </c>
      <c r="O111" s="118">
        <v>0</v>
      </c>
      <c r="P111" s="120">
        <v>1707.2992999999999</v>
      </c>
    </row>
    <row r="112" spans="1:16" x14ac:dyDescent="0.25">
      <c r="A112" s="118" t="s">
        <v>108</v>
      </c>
      <c r="B112" s="118">
        <v>872.81200000000001</v>
      </c>
      <c r="C112" s="118">
        <v>32.118000000000002</v>
      </c>
      <c r="D112" s="118">
        <v>904.93</v>
      </c>
      <c r="E112" s="118">
        <v>323.89</v>
      </c>
      <c r="F112" s="118">
        <v>284.32900000000001</v>
      </c>
      <c r="G112" s="118">
        <v>9.8902000000000001</v>
      </c>
      <c r="H112" s="118">
        <v>106</v>
      </c>
      <c r="I112" s="118">
        <v>109.13460000000001</v>
      </c>
      <c r="J112" s="118"/>
      <c r="K112" s="118"/>
      <c r="L112" s="118">
        <v>22.6233</v>
      </c>
      <c r="M112" s="118"/>
      <c r="N112" s="118">
        <v>0</v>
      </c>
      <c r="O112" s="118">
        <v>0</v>
      </c>
      <c r="P112" s="118">
        <v>914.8202</v>
      </c>
    </row>
    <row r="113" spans="1:16" x14ac:dyDescent="0.25">
      <c r="A113" s="118" t="s">
        <v>109</v>
      </c>
      <c r="B113" s="118">
        <v>576.23450000000003</v>
      </c>
      <c r="C113" s="118">
        <v>13.663399999999999</v>
      </c>
      <c r="D113" s="118">
        <v>589.89790000000005</v>
      </c>
      <c r="E113" s="118">
        <v>221.71</v>
      </c>
      <c r="F113" s="118">
        <v>185.3459</v>
      </c>
      <c r="G113" s="118">
        <v>9.0909999999999993</v>
      </c>
      <c r="H113" s="118">
        <v>94</v>
      </c>
      <c r="I113" s="118">
        <v>71.1417</v>
      </c>
      <c r="J113" s="118">
        <v>17.143699999999999</v>
      </c>
      <c r="K113" s="118">
        <v>2</v>
      </c>
      <c r="L113" s="118">
        <v>14.747400000000001</v>
      </c>
      <c r="M113" s="118"/>
      <c r="N113" s="118">
        <v>0</v>
      </c>
      <c r="O113" s="118">
        <v>0</v>
      </c>
      <c r="P113" s="118">
        <v>616.13260000000002</v>
      </c>
    </row>
    <row r="114" spans="1:16" x14ac:dyDescent="0.25">
      <c r="A114" s="118" t="s">
        <v>110</v>
      </c>
      <c r="B114" s="118">
        <v>570.30780000000004</v>
      </c>
      <c r="C114" s="118">
        <v>16.556899999999999</v>
      </c>
      <c r="D114" s="118">
        <v>586.86469999999997</v>
      </c>
      <c r="E114" s="118">
        <v>215</v>
      </c>
      <c r="F114" s="118">
        <v>184.3929</v>
      </c>
      <c r="G114" s="118">
        <v>7.6517999999999997</v>
      </c>
      <c r="H114" s="118">
        <v>75</v>
      </c>
      <c r="I114" s="118">
        <v>70.775899999999993</v>
      </c>
      <c r="J114" s="118">
        <v>3.1680999999999999</v>
      </c>
      <c r="K114" s="118">
        <v>1</v>
      </c>
      <c r="L114" s="118">
        <v>14.6716</v>
      </c>
      <c r="M114" s="118"/>
      <c r="N114" s="118">
        <v>0</v>
      </c>
      <c r="O114" s="118">
        <v>0</v>
      </c>
      <c r="P114" s="118">
        <v>597.68460000000005</v>
      </c>
    </row>
    <row r="115" spans="1:16" x14ac:dyDescent="0.25">
      <c r="A115" s="118" t="s">
        <v>111</v>
      </c>
      <c r="B115" s="120">
        <v>1177.5073</v>
      </c>
      <c r="C115" s="118">
        <v>45.852699999999999</v>
      </c>
      <c r="D115" s="120">
        <v>1223.3599999999999</v>
      </c>
      <c r="E115" s="118">
        <v>142.57</v>
      </c>
      <c r="F115" s="118">
        <v>384.37970000000001</v>
      </c>
      <c r="G115" s="118"/>
      <c r="H115" s="118">
        <v>151</v>
      </c>
      <c r="I115" s="118">
        <v>147.53720000000001</v>
      </c>
      <c r="J115" s="118">
        <v>2.5971000000000002</v>
      </c>
      <c r="K115" s="118"/>
      <c r="L115" s="118">
        <v>30.584</v>
      </c>
      <c r="M115" s="118"/>
      <c r="N115" s="118">
        <v>0</v>
      </c>
      <c r="O115" s="118">
        <v>0</v>
      </c>
      <c r="P115" s="120">
        <v>1225.9571000000001</v>
      </c>
    </row>
    <row r="116" spans="1:16" x14ac:dyDescent="0.25">
      <c r="A116" s="118" t="s">
        <v>112</v>
      </c>
      <c r="B116" s="118">
        <v>586.93219999999997</v>
      </c>
      <c r="C116" s="118"/>
      <c r="D116" s="118">
        <v>586.93219999999997</v>
      </c>
      <c r="E116" s="118">
        <v>157.03</v>
      </c>
      <c r="F116" s="118">
        <v>184.41409999999999</v>
      </c>
      <c r="G116" s="118"/>
      <c r="H116" s="118">
        <v>43</v>
      </c>
      <c r="I116" s="118">
        <v>70.784000000000006</v>
      </c>
      <c r="J116" s="118"/>
      <c r="K116" s="118"/>
      <c r="L116" s="118">
        <v>14.673299999999999</v>
      </c>
      <c r="M116" s="118"/>
      <c r="N116" s="118">
        <v>0</v>
      </c>
      <c r="O116" s="118">
        <v>0</v>
      </c>
      <c r="P116" s="118">
        <v>586.93219999999997</v>
      </c>
    </row>
    <row r="117" spans="1:16" x14ac:dyDescent="0.25">
      <c r="A117" s="118" t="s">
        <v>113</v>
      </c>
      <c r="B117" s="120">
        <v>7898.7053999999998</v>
      </c>
      <c r="C117" s="118">
        <v>302.75540000000001</v>
      </c>
      <c r="D117" s="120">
        <v>8201.4608000000007</v>
      </c>
      <c r="E117" s="120">
        <v>4653.67</v>
      </c>
      <c r="F117" s="120">
        <v>2576.8989999999999</v>
      </c>
      <c r="G117" s="118">
        <v>519.19280000000003</v>
      </c>
      <c r="H117" s="115">
        <v>1052</v>
      </c>
      <c r="I117" s="118">
        <v>989.09619999999995</v>
      </c>
      <c r="J117" s="118">
        <v>47.177900000000001</v>
      </c>
      <c r="K117" s="118">
        <v>208</v>
      </c>
      <c r="L117" s="118">
        <v>205.03649999999999</v>
      </c>
      <c r="M117" s="118">
        <v>1.7781</v>
      </c>
      <c r="N117" s="118">
        <v>113.22</v>
      </c>
      <c r="O117" s="118">
        <v>0</v>
      </c>
      <c r="P117" s="120">
        <v>8882.8295999999991</v>
      </c>
    </row>
    <row r="118" spans="1:16" x14ac:dyDescent="0.25">
      <c r="A118" s="118" t="s">
        <v>509</v>
      </c>
      <c r="B118" s="118">
        <v>143.1217</v>
      </c>
      <c r="C118" s="118">
        <v>3.0880000000000001</v>
      </c>
      <c r="D118" s="118">
        <v>91.605199999999996</v>
      </c>
      <c r="E118" s="118">
        <v>67</v>
      </c>
      <c r="F118" s="118">
        <v>45.939100000000003</v>
      </c>
      <c r="G118" s="118">
        <v>5.2652000000000001</v>
      </c>
      <c r="H118" s="118">
        <v>17</v>
      </c>
      <c r="I118" s="118">
        <v>11.047599999999999</v>
      </c>
      <c r="J118" s="118">
        <v>4.4642999999999997</v>
      </c>
      <c r="K118" s="118"/>
      <c r="L118" s="118">
        <v>2.2900999999999998</v>
      </c>
      <c r="M118" s="118"/>
      <c r="N118" s="118">
        <v>0</v>
      </c>
      <c r="O118" s="118">
        <v>0</v>
      </c>
      <c r="P118" s="118">
        <v>155.9392</v>
      </c>
    </row>
    <row r="119" spans="1:16" x14ac:dyDescent="0.25">
      <c r="A119" s="118" t="s">
        <v>114</v>
      </c>
      <c r="B119" s="118">
        <v>95.909000000000006</v>
      </c>
      <c r="C119" s="118"/>
      <c r="D119" s="118">
        <v>95.909000000000006</v>
      </c>
      <c r="E119" s="118">
        <v>99.32</v>
      </c>
      <c r="F119" s="118">
        <v>30.134599999999999</v>
      </c>
      <c r="G119" s="118">
        <v>17.296299999999999</v>
      </c>
      <c r="H119" s="118">
        <v>13</v>
      </c>
      <c r="I119" s="118">
        <v>11.566599999999999</v>
      </c>
      <c r="J119" s="118">
        <v>1.075</v>
      </c>
      <c r="K119" s="118"/>
      <c r="L119" s="118">
        <v>2.3976999999999999</v>
      </c>
      <c r="M119" s="118"/>
      <c r="N119" s="118">
        <v>0</v>
      </c>
      <c r="O119" s="118">
        <v>0</v>
      </c>
      <c r="P119" s="118">
        <v>114.2803</v>
      </c>
    </row>
    <row r="120" spans="1:16" x14ac:dyDescent="0.25">
      <c r="A120" s="118" t="s">
        <v>115</v>
      </c>
      <c r="B120" s="118">
        <v>138.89169999999999</v>
      </c>
      <c r="C120" s="118"/>
      <c r="D120" s="118">
        <v>138.89169999999999</v>
      </c>
      <c r="E120" s="118">
        <v>70</v>
      </c>
      <c r="F120" s="118">
        <v>43.639800000000001</v>
      </c>
      <c r="G120" s="118">
        <v>6.5900999999999996</v>
      </c>
      <c r="H120" s="118">
        <v>14</v>
      </c>
      <c r="I120" s="118">
        <v>16.750299999999999</v>
      </c>
      <c r="J120" s="118"/>
      <c r="K120" s="118"/>
      <c r="L120" s="118">
        <v>3.4723000000000002</v>
      </c>
      <c r="M120" s="118"/>
      <c r="N120" s="118">
        <v>0</v>
      </c>
      <c r="O120" s="118">
        <v>0</v>
      </c>
      <c r="P120" s="118">
        <v>145.48179999999999</v>
      </c>
    </row>
    <row r="121" spans="1:16" x14ac:dyDescent="0.25">
      <c r="A121" s="118" t="s">
        <v>116</v>
      </c>
      <c r="B121" s="118">
        <v>212.38120000000001</v>
      </c>
      <c r="C121" s="118"/>
      <c r="D121" s="118">
        <v>212.38120000000001</v>
      </c>
      <c r="E121" s="118">
        <v>99</v>
      </c>
      <c r="F121" s="118">
        <v>66.730199999999996</v>
      </c>
      <c r="G121" s="118">
        <v>8.0675000000000008</v>
      </c>
      <c r="H121" s="118">
        <v>28</v>
      </c>
      <c r="I121" s="118">
        <v>25.613199999999999</v>
      </c>
      <c r="J121" s="118">
        <v>1.7901</v>
      </c>
      <c r="K121" s="118"/>
      <c r="L121" s="118">
        <v>5.3094999999999999</v>
      </c>
      <c r="M121" s="118"/>
      <c r="N121" s="118">
        <v>0</v>
      </c>
      <c r="O121" s="118">
        <v>0</v>
      </c>
      <c r="P121" s="118">
        <v>222.2388</v>
      </c>
    </row>
    <row r="122" spans="1:16" x14ac:dyDescent="0.25">
      <c r="A122" s="118" t="s">
        <v>117</v>
      </c>
      <c r="B122" s="118">
        <v>205.6217</v>
      </c>
      <c r="C122" s="118">
        <v>0.23130000000000001</v>
      </c>
      <c r="D122" s="118">
        <v>205.85300000000001</v>
      </c>
      <c r="E122" s="118">
        <v>92</v>
      </c>
      <c r="F122" s="118">
        <v>64.679000000000002</v>
      </c>
      <c r="G122" s="118">
        <v>6.8301999999999996</v>
      </c>
      <c r="H122" s="118">
        <v>35</v>
      </c>
      <c r="I122" s="118">
        <v>24.825900000000001</v>
      </c>
      <c r="J122" s="118">
        <v>7.6306000000000003</v>
      </c>
      <c r="K122" s="118"/>
      <c r="L122" s="118">
        <v>5.1463000000000001</v>
      </c>
      <c r="M122" s="118"/>
      <c r="N122" s="118">
        <v>0</v>
      </c>
      <c r="O122" s="118">
        <v>0</v>
      </c>
      <c r="P122" s="118">
        <v>220.31379999999999</v>
      </c>
    </row>
    <row r="123" spans="1:16" x14ac:dyDescent="0.25">
      <c r="A123" s="118" t="s">
        <v>118</v>
      </c>
      <c r="B123" s="120">
        <v>1382.6079999999999</v>
      </c>
      <c r="C123" s="118">
        <v>83.356899999999996</v>
      </c>
      <c r="D123" s="120">
        <v>1465.9648999999999</v>
      </c>
      <c r="E123" s="118">
        <v>786.77</v>
      </c>
      <c r="F123" s="118">
        <v>460.6062</v>
      </c>
      <c r="G123" s="118">
        <v>81.540999999999997</v>
      </c>
      <c r="H123" s="118">
        <v>227</v>
      </c>
      <c r="I123" s="118">
        <v>176.7954</v>
      </c>
      <c r="J123" s="118">
        <v>37.653500000000001</v>
      </c>
      <c r="K123" s="118">
        <v>2</v>
      </c>
      <c r="L123" s="118">
        <v>36.649099999999997</v>
      </c>
      <c r="M123" s="118"/>
      <c r="N123" s="118">
        <v>20.886399999999998</v>
      </c>
      <c r="O123" s="118">
        <v>0</v>
      </c>
      <c r="P123" s="120">
        <v>1606.0458000000001</v>
      </c>
    </row>
    <row r="124" spans="1:16" x14ac:dyDescent="0.25">
      <c r="A124" s="118" t="s">
        <v>119</v>
      </c>
      <c r="B124" s="118">
        <v>850.4402</v>
      </c>
      <c r="C124" s="118">
        <v>37.881300000000003</v>
      </c>
      <c r="D124" s="118">
        <v>888.32150000000001</v>
      </c>
      <c r="E124" s="118">
        <v>506.5</v>
      </c>
      <c r="F124" s="118">
        <v>279.11059999999998</v>
      </c>
      <c r="G124" s="118">
        <v>56.847299999999997</v>
      </c>
      <c r="H124" s="118">
        <v>152</v>
      </c>
      <c r="I124" s="118">
        <v>107.13160000000001</v>
      </c>
      <c r="J124" s="118">
        <v>33.651299999999999</v>
      </c>
      <c r="K124" s="118"/>
      <c r="L124" s="118">
        <v>22.207999999999998</v>
      </c>
      <c r="M124" s="118"/>
      <c r="N124" s="118">
        <v>0</v>
      </c>
      <c r="O124" s="118">
        <v>0</v>
      </c>
      <c r="P124" s="118">
        <v>978.82010000000002</v>
      </c>
    </row>
    <row r="125" spans="1:16" x14ac:dyDescent="0.25">
      <c r="A125" s="118" t="s">
        <v>120</v>
      </c>
      <c r="B125" s="120">
        <v>1224.0603000000001</v>
      </c>
      <c r="C125" s="118">
        <v>60.055300000000003</v>
      </c>
      <c r="D125" s="120">
        <v>1284.1156000000001</v>
      </c>
      <c r="E125" s="118">
        <v>628.5</v>
      </c>
      <c r="F125" s="118">
        <v>403.46910000000003</v>
      </c>
      <c r="G125" s="118">
        <v>56.2577</v>
      </c>
      <c r="H125" s="118">
        <v>263</v>
      </c>
      <c r="I125" s="118">
        <v>154.86429999999999</v>
      </c>
      <c r="J125" s="118">
        <v>81.101699999999994</v>
      </c>
      <c r="K125" s="118">
        <v>8</v>
      </c>
      <c r="L125" s="118">
        <v>32.102899999999998</v>
      </c>
      <c r="M125" s="118"/>
      <c r="N125" s="118">
        <v>0</v>
      </c>
      <c r="O125" s="118">
        <v>0</v>
      </c>
      <c r="P125" s="120">
        <v>1421.4749999999999</v>
      </c>
    </row>
    <row r="126" spans="1:16" x14ac:dyDescent="0.25">
      <c r="A126" s="118" t="s">
        <v>121</v>
      </c>
      <c r="B126" s="118">
        <v>917.0394</v>
      </c>
      <c r="C126" s="118">
        <v>42.892299999999999</v>
      </c>
      <c r="D126" s="118">
        <v>959.93169999999998</v>
      </c>
      <c r="E126" s="118">
        <v>597</v>
      </c>
      <c r="F126" s="118">
        <v>301.6105</v>
      </c>
      <c r="G126" s="118">
        <v>73.847399999999993</v>
      </c>
      <c r="H126" s="118">
        <v>162</v>
      </c>
      <c r="I126" s="118">
        <v>115.76779999999999</v>
      </c>
      <c r="J126" s="118">
        <v>34.674199999999999</v>
      </c>
      <c r="K126" s="118"/>
      <c r="L126" s="118">
        <v>23.9983</v>
      </c>
      <c r="M126" s="118"/>
      <c r="N126" s="118">
        <v>0</v>
      </c>
      <c r="O126" s="118">
        <v>0</v>
      </c>
      <c r="P126" s="120">
        <v>1068.4532999999999</v>
      </c>
    </row>
    <row r="127" spans="1:16" x14ac:dyDescent="0.25">
      <c r="A127" s="118" t="s">
        <v>122</v>
      </c>
      <c r="B127" s="118">
        <v>264.8098</v>
      </c>
      <c r="C127" s="118">
        <v>0.2298</v>
      </c>
      <c r="D127" s="118">
        <v>265.03960000000001</v>
      </c>
      <c r="E127" s="118">
        <v>155</v>
      </c>
      <c r="F127" s="118">
        <v>83.275400000000005</v>
      </c>
      <c r="G127" s="118">
        <v>17.931100000000001</v>
      </c>
      <c r="H127" s="118">
        <v>25</v>
      </c>
      <c r="I127" s="118">
        <v>31.963799999999999</v>
      </c>
      <c r="J127" s="118"/>
      <c r="K127" s="118"/>
      <c r="L127" s="118">
        <v>6.6260000000000003</v>
      </c>
      <c r="M127" s="118"/>
      <c r="N127" s="118">
        <v>0</v>
      </c>
      <c r="O127" s="118">
        <v>0</v>
      </c>
      <c r="P127" s="118">
        <v>282.97070000000002</v>
      </c>
    </row>
    <row r="128" spans="1:16" x14ac:dyDescent="0.25">
      <c r="A128" s="118" t="s">
        <v>123</v>
      </c>
      <c r="B128" s="118">
        <v>161.15029999999999</v>
      </c>
      <c r="C128" s="118"/>
      <c r="D128" s="118">
        <v>161.15029999999999</v>
      </c>
      <c r="E128" s="118">
        <v>73</v>
      </c>
      <c r="F128" s="118">
        <v>50.633400000000002</v>
      </c>
      <c r="G128" s="118">
        <v>5.5915999999999997</v>
      </c>
      <c r="H128" s="118">
        <v>15</v>
      </c>
      <c r="I128" s="118">
        <v>19.434699999999999</v>
      </c>
      <c r="J128" s="118"/>
      <c r="K128" s="118"/>
      <c r="L128" s="118">
        <v>4.0288000000000004</v>
      </c>
      <c r="M128" s="118"/>
      <c r="N128" s="118">
        <v>0</v>
      </c>
      <c r="O128" s="118">
        <v>0</v>
      </c>
      <c r="P128" s="118">
        <v>166.74189999999999</v>
      </c>
    </row>
    <row r="129" spans="1:16" x14ac:dyDescent="0.25">
      <c r="A129" s="118" t="s">
        <v>124</v>
      </c>
      <c r="B129" s="118">
        <v>154.1223</v>
      </c>
      <c r="C129" s="118"/>
      <c r="D129" s="118">
        <v>154.1223</v>
      </c>
      <c r="E129" s="118">
        <v>109.52</v>
      </c>
      <c r="F129" s="118">
        <v>48.425199999999997</v>
      </c>
      <c r="G129" s="118">
        <v>15.2737</v>
      </c>
      <c r="H129" s="118">
        <v>23</v>
      </c>
      <c r="I129" s="118">
        <v>18.5871</v>
      </c>
      <c r="J129" s="118">
        <v>3.3096000000000001</v>
      </c>
      <c r="K129" s="118"/>
      <c r="L129" s="118">
        <v>3.8531</v>
      </c>
      <c r="M129" s="118"/>
      <c r="N129" s="118">
        <v>0</v>
      </c>
      <c r="O129" s="118">
        <v>0</v>
      </c>
      <c r="P129" s="118">
        <v>172.7056</v>
      </c>
    </row>
    <row r="130" spans="1:16" x14ac:dyDescent="0.25">
      <c r="A130" s="118" t="s">
        <v>125</v>
      </c>
      <c r="B130" s="118">
        <v>354.0421</v>
      </c>
      <c r="C130" s="118">
        <v>4.9798999999999998</v>
      </c>
      <c r="D130" s="118">
        <v>359.02199999999999</v>
      </c>
      <c r="E130" s="118">
        <v>253</v>
      </c>
      <c r="F130" s="118">
        <v>112.8047</v>
      </c>
      <c r="G130" s="118">
        <v>35.0488</v>
      </c>
      <c r="H130" s="118">
        <v>58</v>
      </c>
      <c r="I130" s="118">
        <v>43.298099999999998</v>
      </c>
      <c r="J130" s="118">
        <v>11.0265</v>
      </c>
      <c r="K130" s="118">
        <v>1</v>
      </c>
      <c r="L130" s="118">
        <v>8.9756</v>
      </c>
      <c r="M130" s="118"/>
      <c r="N130" s="118">
        <v>0</v>
      </c>
      <c r="O130" s="118">
        <v>0</v>
      </c>
      <c r="P130" s="118">
        <v>405.09730000000002</v>
      </c>
    </row>
    <row r="131" spans="1:16" x14ac:dyDescent="0.25">
      <c r="A131" s="118" t="s">
        <v>126</v>
      </c>
      <c r="B131" s="120">
        <v>1563.8904</v>
      </c>
      <c r="C131" s="118">
        <v>53.166200000000003</v>
      </c>
      <c r="D131" s="120">
        <v>1617.0565999999999</v>
      </c>
      <c r="E131" s="118">
        <v>950</v>
      </c>
      <c r="F131" s="118">
        <v>508.07920000000001</v>
      </c>
      <c r="G131" s="118">
        <v>110.4802</v>
      </c>
      <c r="H131" s="118">
        <v>238</v>
      </c>
      <c r="I131" s="118">
        <v>195.017</v>
      </c>
      <c r="J131" s="118">
        <v>32.237200000000001</v>
      </c>
      <c r="K131" s="118">
        <v>3</v>
      </c>
      <c r="L131" s="118">
        <v>40.426400000000001</v>
      </c>
      <c r="M131" s="118"/>
      <c r="N131" s="118">
        <v>0</v>
      </c>
      <c r="O131" s="118">
        <v>0</v>
      </c>
      <c r="P131" s="120">
        <v>1759.7739999999999</v>
      </c>
    </row>
    <row r="132" spans="1:16" x14ac:dyDescent="0.25">
      <c r="A132" s="118" t="s">
        <v>127</v>
      </c>
      <c r="B132" s="118">
        <v>190.8459</v>
      </c>
      <c r="C132" s="118"/>
      <c r="D132" s="118">
        <v>190.8459</v>
      </c>
      <c r="E132" s="118">
        <v>123</v>
      </c>
      <c r="F132" s="118">
        <v>59.963799999999999</v>
      </c>
      <c r="G132" s="118">
        <v>15.7591</v>
      </c>
      <c r="H132" s="118">
        <v>21</v>
      </c>
      <c r="I132" s="118">
        <v>23.015999999999998</v>
      </c>
      <c r="J132" s="118"/>
      <c r="K132" s="118"/>
      <c r="L132" s="118">
        <v>4.7710999999999997</v>
      </c>
      <c r="M132" s="118"/>
      <c r="N132" s="118">
        <v>0</v>
      </c>
      <c r="O132" s="118">
        <v>0</v>
      </c>
      <c r="P132" s="118">
        <v>206.60499999999999</v>
      </c>
    </row>
    <row r="133" spans="1:16" x14ac:dyDescent="0.25">
      <c r="A133" s="118" t="s">
        <v>128</v>
      </c>
      <c r="B133" s="118">
        <v>143.82429999999999</v>
      </c>
      <c r="C133" s="118">
        <v>2.7300000000000001E-2</v>
      </c>
      <c r="D133" s="118">
        <v>143.85159999999999</v>
      </c>
      <c r="E133" s="118">
        <v>67</v>
      </c>
      <c r="F133" s="118">
        <v>45.1982</v>
      </c>
      <c r="G133" s="118">
        <v>5.4504999999999999</v>
      </c>
      <c r="H133" s="118">
        <v>22</v>
      </c>
      <c r="I133" s="118">
        <v>17.348500000000001</v>
      </c>
      <c r="J133" s="118">
        <v>3.4885999999999999</v>
      </c>
      <c r="K133" s="118"/>
      <c r="L133" s="118">
        <v>3.5962999999999998</v>
      </c>
      <c r="M133" s="118"/>
      <c r="N133" s="118">
        <v>0.94040000000000001</v>
      </c>
      <c r="O133" s="118">
        <v>0</v>
      </c>
      <c r="P133" s="118">
        <v>153.7311</v>
      </c>
    </row>
    <row r="134" spans="1:16" x14ac:dyDescent="0.25">
      <c r="A134" s="118" t="s">
        <v>129</v>
      </c>
      <c r="B134" s="118">
        <v>56.0092</v>
      </c>
      <c r="C134" s="118"/>
      <c r="D134" s="118">
        <v>56.0092</v>
      </c>
      <c r="E134" s="118">
        <v>44.16</v>
      </c>
      <c r="F134" s="118">
        <v>17.598099999999999</v>
      </c>
      <c r="G134" s="118">
        <v>6.6405000000000003</v>
      </c>
      <c r="H134" s="118">
        <v>17</v>
      </c>
      <c r="I134" s="118">
        <v>6.7546999999999997</v>
      </c>
      <c r="J134" s="118">
        <v>7.6840000000000002</v>
      </c>
      <c r="K134" s="118"/>
      <c r="L134" s="118">
        <v>1.4001999999999999</v>
      </c>
      <c r="M134" s="118"/>
      <c r="N134" s="118">
        <v>0</v>
      </c>
      <c r="O134" s="118">
        <v>0</v>
      </c>
      <c r="P134" s="118">
        <v>70.333699999999993</v>
      </c>
    </row>
    <row r="135" spans="1:16" x14ac:dyDescent="0.25">
      <c r="A135" s="118" t="s">
        <v>130</v>
      </c>
      <c r="B135" s="118">
        <v>513.21259999999995</v>
      </c>
      <c r="C135" s="118">
        <v>23.625299999999999</v>
      </c>
      <c r="D135" s="118">
        <v>536.83789999999999</v>
      </c>
      <c r="E135" s="118">
        <v>242.4</v>
      </c>
      <c r="F135" s="118">
        <v>168.67449999999999</v>
      </c>
      <c r="G135" s="118">
        <v>18.4314</v>
      </c>
      <c r="H135" s="118">
        <v>95</v>
      </c>
      <c r="I135" s="118">
        <v>64.742699999999999</v>
      </c>
      <c r="J135" s="118">
        <v>22.693000000000001</v>
      </c>
      <c r="K135" s="118"/>
      <c r="L135" s="118">
        <v>13.4209</v>
      </c>
      <c r="M135" s="118"/>
      <c r="N135" s="118">
        <v>0</v>
      </c>
      <c r="O135" s="118">
        <v>0</v>
      </c>
      <c r="P135" s="118">
        <v>577.96230000000003</v>
      </c>
    </row>
    <row r="136" spans="1:16" x14ac:dyDescent="0.25">
      <c r="A136" s="118" t="s">
        <v>131</v>
      </c>
      <c r="B136" s="118">
        <v>152.72460000000001</v>
      </c>
      <c r="C136" s="118"/>
      <c r="D136" s="118">
        <v>152.72460000000001</v>
      </c>
      <c r="E136" s="118">
        <v>99</v>
      </c>
      <c r="F136" s="118">
        <v>47.9861</v>
      </c>
      <c r="G136" s="118">
        <v>12.753500000000001</v>
      </c>
      <c r="H136" s="118">
        <v>40</v>
      </c>
      <c r="I136" s="118">
        <v>18.418600000000001</v>
      </c>
      <c r="J136" s="118">
        <v>16.1861</v>
      </c>
      <c r="K136" s="118"/>
      <c r="L136" s="118">
        <v>3.8180999999999998</v>
      </c>
      <c r="M136" s="118"/>
      <c r="N136" s="118">
        <v>0</v>
      </c>
      <c r="O136" s="118">
        <v>0</v>
      </c>
      <c r="P136" s="118">
        <v>181.66419999999999</v>
      </c>
    </row>
    <row r="137" spans="1:16" x14ac:dyDescent="0.25">
      <c r="A137" s="118" t="s">
        <v>132</v>
      </c>
      <c r="B137" s="118">
        <v>108.1932</v>
      </c>
      <c r="C137" s="118"/>
      <c r="D137" s="118">
        <v>108.1932</v>
      </c>
      <c r="E137" s="118">
        <v>53</v>
      </c>
      <c r="F137" s="118">
        <v>33.994300000000003</v>
      </c>
      <c r="G137" s="118">
        <v>4.7514000000000003</v>
      </c>
      <c r="H137" s="118">
        <v>11</v>
      </c>
      <c r="I137" s="118">
        <v>13.0481</v>
      </c>
      <c r="J137" s="118"/>
      <c r="K137" s="118"/>
      <c r="L137" s="118">
        <v>2.7048000000000001</v>
      </c>
      <c r="M137" s="118"/>
      <c r="N137" s="118">
        <v>0</v>
      </c>
      <c r="O137" s="118">
        <v>0</v>
      </c>
      <c r="P137" s="118">
        <v>112.94459999999999</v>
      </c>
    </row>
    <row r="138" spans="1:16" x14ac:dyDescent="0.25">
      <c r="A138" s="118" t="s">
        <v>133</v>
      </c>
      <c r="B138" s="118">
        <v>515.84770000000003</v>
      </c>
      <c r="C138" s="118">
        <v>6.7949999999999999</v>
      </c>
      <c r="D138" s="118">
        <v>522.64269999999999</v>
      </c>
      <c r="E138" s="118">
        <v>214.39</v>
      </c>
      <c r="F138" s="118">
        <v>164.21430000000001</v>
      </c>
      <c r="G138" s="118">
        <v>12.543900000000001</v>
      </c>
      <c r="H138" s="118">
        <v>64</v>
      </c>
      <c r="I138" s="118">
        <v>63.030700000000003</v>
      </c>
      <c r="J138" s="118">
        <v>0.72699999999999998</v>
      </c>
      <c r="K138" s="118"/>
      <c r="L138" s="118">
        <v>13.0661</v>
      </c>
      <c r="M138" s="118"/>
      <c r="N138" s="118">
        <v>0</v>
      </c>
      <c r="O138" s="118">
        <v>0</v>
      </c>
      <c r="P138" s="118">
        <v>535.91359999999997</v>
      </c>
    </row>
    <row r="139" spans="1:16" x14ac:dyDescent="0.25">
      <c r="A139" s="118" t="s">
        <v>134</v>
      </c>
      <c r="B139" s="118">
        <v>136.3656</v>
      </c>
      <c r="C139" s="118"/>
      <c r="D139" s="118">
        <v>136.3656</v>
      </c>
      <c r="E139" s="118">
        <v>65</v>
      </c>
      <c r="F139" s="118">
        <v>42.8461</v>
      </c>
      <c r="G139" s="118">
        <v>5.5385</v>
      </c>
      <c r="H139" s="118">
        <v>14</v>
      </c>
      <c r="I139" s="118">
        <v>16.445699999999999</v>
      </c>
      <c r="J139" s="118"/>
      <c r="K139" s="118"/>
      <c r="L139" s="118">
        <v>3.4091</v>
      </c>
      <c r="M139" s="118"/>
      <c r="N139" s="118">
        <v>0</v>
      </c>
      <c r="O139" s="118">
        <v>0</v>
      </c>
      <c r="P139" s="118">
        <v>141.9041</v>
      </c>
    </row>
    <row r="140" spans="1:16" x14ac:dyDescent="0.25">
      <c r="A140" s="118" t="s">
        <v>135</v>
      </c>
      <c r="B140" s="118">
        <v>222.2304</v>
      </c>
      <c r="C140" s="118"/>
      <c r="D140" s="118">
        <v>222.2304</v>
      </c>
      <c r="E140" s="118">
        <v>74</v>
      </c>
      <c r="F140" s="118">
        <v>69.824799999999996</v>
      </c>
      <c r="G140" s="118">
        <v>1.0438000000000001</v>
      </c>
      <c r="H140" s="118">
        <v>44</v>
      </c>
      <c r="I140" s="118">
        <v>26.800999999999998</v>
      </c>
      <c r="J140" s="118">
        <v>12.8993</v>
      </c>
      <c r="K140" s="118"/>
      <c r="L140" s="118">
        <v>5.5557999999999996</v>
      </c>
      <c r="M140" s="118"/>
      <c r="N140" s="118">
        <v>0</v>
      </c>
      <c r="O140" s="118">
        <v>0</v>
      </c>
      <c r="P140" s="118">
        <v>236.17349999999999</v>
      </c>
    </row>
    <row r="141" spans="1:16" x14ac:dyDescent="0.25">
      <c r="A141" s="118" t="s">
        <v>136</v>
      </c>
      <c r="B141" s="118">
        <v>999.48580000000004</v>
      </c>
      <c r="C141" s="118">
        <v>25.147099999999998</v>
      </c>
      <c r="D141" s="120">
        <v>1024.6329000000001</v>
      </c>
      <c r="E141" s="118">
        <v>671.16</v>
      </c>
      <c r="F141" s="118">
        <v>321.93970000000002</v>
      </c>
      <c r="G141" s="118">
        <v>87.305099999999996</v>
      </c>
      <c r="H141" s="118">
        <v>237</v>
      </c>
      <c r="I141" s="118">
        <v>123.5707</v>
      </c>
      <c r="J141" s="118">
        <v>85.072000000000003</v>
      </c>
      <c r="K141" s="118">
        <v>3</v>
      </c>
      <c r="L141" s="118">
        <v>25.6158</v>
      </c>
      <c r="M141" s="118"/>
      <c r="N141" s="118">
        <v>0</v>
      </c>
      <c r="O141" s="118">
        <v>0</v>
      </c>
      <c r="P141" s="120">
        <v>1197.01</v>
      </c>
    </row>
    <row r="142" spans="1:16" x14ac:dyDescent="0.25">
      <c r="A142" s="118" t="s">
        <v>510</v>
      </c>
      <c r="B142" s="118">
        <v>154.4768</v>
      </c>
      <c r="C142" s="118"/>
      <c r="D142" s="118">
        <v>113.4936</v>
      </c>
      <c r="E142" s="118">
        <v>116.47</v>
      </c>
      <c r="F142" s="118">
        <v>48.5366</v>
      </c>
      <c r="G142" s="118">
        <v>16.9833</v>
      </c>
      <c r="H142" s="118">
        <v>17</v>
      </c>
      <c r="I142" s="118">
        <v>13.6873</v>
      </c>
      <c r="J142" s="118">
        <v>2.4845000000000002</v>
      </c>
      <c r="K142" s="118"/>
      <c r="L142" s="118">
        <v>2.8372999999999999</v>
      </c>
      <c r="M142" s="118"/>
      <c r="N142" s="118">
        <v>3.8086000000000002</v>
      </c>
      <c r="O142" s="118">
        <v>0</v>
      </c>
      <c r="P142" s="118">
        <v>177.75319999999999</v>
      </c>
    </row>
    <row r="143" spans="1:16" x14ac:dyDescent="0.25">
      <c r="A143" s="118" t="s">
        <v>511</v>
      </c>
      <c r="B143" s="118">
        <v>262.79340000000002</v>
      </c>
      <c r="C143" s="118"/>
      <c r="D143" s="118">
        <v>175.0497</v>
      </c>
      <c r="E143" s="118">
        <v>188.01</v>
      </c>
      <c r="F143" s="118">
        <v>82.569699999999997</v>
      </c>
      <c r="G143" s="118">
        <v>26.360099999999999</v>
      </c>
      <c r="H143" s="118">
        <v>17</v>
      </c>
      <c r="I143" s="118">
        <v>21.111000000000001</v>
      </c>
      <c r="J143" s="118"/>
      <c r="K143" s="118"/>
      <c r="L143" s="118">
        <v>4.3761999999999999</v>
      </c>
      <c r="M143" s="118"/>
      <c r="N143" s="118">
        <v>0</v>
      </c>
      <c r="O143" s="118">
        <v>0</v>
      </c>
      <c r="P143" s="118">
        <v>289.15350000000001</v>
      </c>
    </row>
    <row r="144" spans="1:16" x14ac:dyDescent="0.25">
      <c r="A144" s="118" t="s">
        <v>512</v>
      </c>
      <c r="B144" s="118">
        <v>343.79759999999999</v>
      </c>
      <c r="C144" s="118"/>
      <c r="D144" s="118">
        <v>229.75389999999999</v>
      </c>
      <c r="E144" s="118">
        <v>195.52</v>
      </c>
      <c r="F144" s="118">
        <v>108.02119999999999</v>
      </c>
      <c r="G144" s="118">
        <v>21.874700000000001</v>
      </c>
      <c r="H144" s="118">
        <v>26</v>
      </c>
      <c r="I144" s="118">
        <v>27.708300000000001</v>
      </c>
      <c r="J144" s="118"/>
      <c r="K144" s="118"/>
      <c r="L144" s="118">
        <v>5.7438000000000002</v>
      </c>
      <c r="M144" s="118"/>
      <c r="N144" s="118">
        <v>0</v>
      </c>
      <c r="O144" s="118">
        <v>0</v>
      </c>
      <c r="P144" s="118">
        <v>365.67230000000001</v>
      </c>
    </row>
    <row r="145" spans="1:16" x14ac:dyDescent="0.25">
      <c r="A145" s="118" t="s">
        <v>513</v>
      </c>
      <c r="B145" s="118">
        <v>254.79519999999999</v>
      </c>
      <c r="C145" s="118"/>
      <c r="D145" s="118">
        <v>186.41380000000001</v>
      </c>
      <c r="E145" s="118">
        <v>168.35</v>
      </c>
      <c r="F145" s="118">
        <v>80.056700000000006</v>
      </c>
      <c r="G145" s="118">
        <v>22.0733</v>
      </c>
      <c r="H145" s="118">
        <v>34</v>
      </c>
      <c r="I145" s="118">
        <v>22.4815</v>
      </c>
      <c r="J145" s="118">
        <v>8.6388999999999996</v>
      </c>
      <c r="K145" s="118"/>
      <c r="L145" s="118">
        <v>4.6603000000000003</v>
      </c>
      <c r="M145" s="118"/>
      <c r="N145" s="118">
        <v>0</v>
      </c>
      <c r="O145" s="118">
        <v>0</v>
      </c>
      <c r="P145" s="118">
        <v>285.50740000000002</v>
      </c>
    </row>
    <row r="146" spans="1:16" x14ac:dyDescent="0.25">
      <c r="A146" s="118" t="s">
        <v>514</v>
      </c>
      <c r="B146" s="118">
        <v>99.208299999999994</v>
      </c>
      <c r="C146" s="118">
        <v>4.2449000000000003</v>
      </c>
      <c r="D146" s="118">
        <v>84.841499999999996</v>
      </c>
      <c r="E146" s="118">
        <v>68</v>
      </c>
      <c r="F146" s="118">
        <v>32.505000000000003</v>
      </c>
      <c r="G146" s="118">
        <v>8.8737999999999992</v>
      </c>
      <c r="H146" s="118">
        <v>14</v>
      </c>
      <c r="I146" s="118">
        <v>10.2319</v>
      </c>
      <c r="J146" s="118">
        <v>2.8260999999999998</v>
      </c>
      <c r="K146" s="118"/>
      <c r="L146" s="118">
        <v>2.121</v>
      </c>
      <c r="M146" s="118"/>
      <c r="N146" s="118">
        <v>1.7802</v>
      </c>
      <c r="O146" s="118">
        <v>0</v>
      </c>
      <c r="P146" s="118">
        <v>116.9333</v>
      </c>
    </row>
    <row r="147" spans="1:16" x14ac:dyDescent="0.25">
      <c r="A147" s="118" t="s">
        <v>515</v>
      </c>
      <c r="B147" s="118">
        <v>98.405600000000007</v>
      </c>
      <c r="C147" s="118">
        <v>7.3354999999999997</v>
      </c>
      <c r="D147" s="118">
        <v>83.165800000000004</v>
      </c>
      <c r="E147" s="118">
        <v>74</v>
      </c>
      <c r="F147" s="118">
        <v>33.2239</v>
      </c>
      <c r="G147" s="118">
        <v>10.194000000000001</v>
      </c>
      <c r="H147" s="118">
        <v>12</v>
      </c>
      <c r="I147" s="118">
        <v>10.0298</v>
      </c>
      <c r="J147" s="118">
        <v>1.4777</v>
      </c>
      <c r="K147" s="118"/>
      <c r="L147" s="118">
        <v>2.0790999999999999</v>
      </c>
      <c r="M147" s="118"/>
      <c r="N147" s="118">
        <v>2</v>
      </c>
      <c r="O147" s="118">
        <v>0</v>
      </c>
      <c r="P147" s="118">
        <v>119.4128</v>
      </c>
    </row>
    <row r="148" spans="1:16" x14ac:dyDescent="0.25">
      <c r="A148" s="118" t="s">
        <v>137</v>
      </c>
      <c r="B148" s="120">
        <v>1187.4205999999999</v>
      </c>
      <c r="C148" s="118">
        <v>60.7789</v>
      </c>
      <c r="D148" s="120">
        <v>1248.1994999999999</v>
      </c>
      <c r="E148" s="118">
        <v>819.39</v>
      </c>
      <c r="F148" s="118">
        <v>392.18430000000001</v>
      </c>
      <c r="G148" s="118">
        <v>106.8014</v>
      </c>
      <c r="H148" s="118">
        <v>200</v>
      </c>
      <c r="I148" s="118">
        <v>150.53290000000001</v>
      </c>
      <c r="J148" s="118">
        <v>37.1004</v>
      </c>
      <c r="K148" s="118">
        <v>2</v>
      </c>
      <c r="L148" s="118">
        <v>31.204999999999998</v>
      </c>
      <c r="M148" s="118"/>
      <c r="N148" s="118">
        <v>20.605599999999999</v>
      </c>
      <c r="O148" s="118">
        <v>0</v>
      </c>
      <c r="P148" s="120">
        <v>1412.7068999999999</v>
      </c>
    </row>
    <row r="149" spans="1:16" x14ac:dyDescent="0.25">
      <c r="A149" s="118" t="s">
        <v>138</v>
      </c>
      <c r="B149" s="118">
        <v>838.62009999999998</v>
      </c>
      <c r="C149" s="118">
        <v>35.656799999999997</v>
      </c>
      <c r="D149" s="118">
        <v>874.27689999999996</v>
      </c>
      <c r="E149" s="118">
        <v>658.77</v>
      </c>
      <c r="F149" s="118">
        <v>274.69779999999997</v>
      </c>
      <c r="G149" s="118">
        <v>96.018000000000001</v>
      </c>
      <c r="H149" s="118">
        <v>121</v>
      </c>
      <c r="I149" s="118">
        <v>105.4378</v>
      </c>
      <c r="J149" s="118">
        <v>11.6717</v>
      </c>
      <c r="K149" s="118">
        <v>1</v>
      </c>
      <c r="L149" s="118">
        <v>21.8569</v>
      </c>
      <c r="M149" s="118"/>
      <c r="N149" s="118">
        <v>25.198899999999998</v>
      </c>
      <c r="O149" s="118">
        <v>0</v>
      </c>
      <c r="P149" s="120">
        <v>1007.1655</v>
      </c>
    </row>
    <row r="150" spans="1:16" x14ac:dyDescent="0.25">
      <c r="A150" s="118" t="s">
        <v>139</v>
      </c>
      <c r="B150" s="118">
        <v>499.53870000000001</v>
      </c>
      <c r="C150" s="118">
        <v>30.4939</v>
      </c>
      <c r="D150" s="118">
        <v>530.0326</v>
      </c>
      <c r="E150" s="118">
        <v>364</v>
      </c>
      <c r="F150" s="118">
        <v>166.53620000000001</v>
      </c>
      <c r="G150" s="118">
        <v>49.365900000000003</v>
      </c>
      <c r="H150" s="118">
        <v>68</v>
      </c>
      <c r="I150" s="118">
        <v>63.921900000000001</v>
      </c>
      <c r="J150" s="118">
        <v>3.0586000000000002</v>
      </c>
      <c r="K150" s="118">
        <v>3</v>
      </c>
      <c r="L150" s="118">
        <v>13.2508</v>
      </c>
      <c r="M150" s="118"/>
      <c r="N150" s="118">
        <v>12.4786</v>
      </c>
      <c r="O150" s="118">
        <v>0</v>
      </c>
      <c r="P150" s="118">
        <v>594.9357</v>
      </c>
    </row>
    <row r="151" spans="1:16" x14ac:dyDescent="0.25">
      <c r="A151" s="118" t="s">
        <v>140</v>
      </c>
      <c r="B151" s="118">
        <v>424.1721</v>
      </c>
      <c r="C151" s="118">
        <v>14.739000000000001</v>
      </c>
      <c r="D151" s="118">
        <v>438.91109999999998</v>
      </c>
      <c r="E151" s="118">
        <v>270.43</v>
      </c>
      <c r="F151" s="118">
        <v>137.9059</v>
      </c>
      <c r="G151" s="118">
        <v>33.131</v>
      </c>
      <c r="H151" s="118">
        <v>72</v>
      </c>
      <c r="I151" s="118">
        <v>52.932699999999997</v>
      </c>
      <c r="J151" s="118">
        <v>14.3005</v>
      </c>
      <c r="K151" s="118">
        <v>14</v>
      </c>
      <c r="L151" s="118">
        <v>10.972799999999999</v>
      </c>
      <c r="M151" s="118">
        <v>1.8163</v>
      </c>
      <c r="N151" s="118">
        <v>9.9808000000000003</v>
      </c>
      <c r="O151" s="118">
        <v>0</v>
      </c>
      <c r="P151" s="118">
        <v>498.1397</v>
      </c>
    </row>
    <row r="152" spans="1:16" x14ac:dyDescent="0.25">
      <c r="A152" s="118" t="s">
        <v>141</v>
      </c>
      <c r="B152" s="118">
        <v>311.02589999999998</v>
      </c>
      <c r="C152" s="118">
        <v>16.349499999999999</v>
      </c>
      <c r="D152" s="118">
        <v>327.37540000000001</v>
      </c>
      <c r="E152" s="118">
        <v>269.89999999999998</v>
      </c>
      <c r="F152" s="118">
        <v>102.8614</v>
      </c>
      <c r="G152" s="118">
        <v>41.759700000000002</v>
      </c>
      <c r="H152" s="118">
        <v>51</v>
      </c>
      <c r="I152" s="118">
        <v>39.481499999999997</v>
      </c>
      <c r="J152" s="118">
        <v>8.6388999999999996</v>
      </c>
      <c r="K152" s="118">
        <v>24</v>
      </c>
      <c r="L152" s="118">
        <v>8.1844000000000001</v>
      </c>
      <c r="M152" s="118">
        <v>9.4893999999999998</v>
      </c>
      <c r="N152" s="118">
        <v>10.2598</v>
      </c>
      <c r="O152" s="118">
        <v>0</v>
      </c>
      <c r="P152" s="118">
        <v>397.52319999999997</v>
      </c>
    </row>
    <row r="153" spans="1:16" x14ac:dyDescent="0.25">
      <c r="A153" s="118" t="s">
        <v>142</v>
      </c>
      <c r="B153" s="118">
        <v>680.82929999999999</v>
      </c>
      <c r="C153" s="118">
        <v>14.942500000000001</v>
      </c>
      <c r="D153" s="118">
        <v>695.77179999999998</v>
      </c>
      <c r="E153" s="118">
        <v>497.27</v>
      </c>
      <c r="F153" s="118">
        <v>218.61150000000001</v>
      </c>
      <c r="G153" s="118">
        <v>69.664599999999993</v>
      </c>
      <c r="H153" s="118">
        <v>102</v>
      </c>
      <c r="I153" s="118">
        <v>83.9101</v>
      </c>
      <c r="J153" s="118">
        <v>13.567399999999999</v>
      </c>
      <c r="K153" s="118">
        <v>100</v>
      </c>
      <c r="L153" s="118">
        <v>17.394300000000001</v>
      </c>
      <c r="M153" s="118">
        <v>49.563400000000001</v>
      </c>
      <c r="N153" s="118">
        <v>0</v>
      </c>
      <c r="O153" s="118">
        <v>0</v>
      </c>
      <c r="P153" s="118">
        <v>828.56719999999996</v>
      </c>
    </row>
    <row r="154" spans="1:16" x14ac:dyDescent="0.25">
      <c r="A154" s="118" t="s">
        <v>143</v>
      </c>
      <c r="B154" s="118">
        <v>217.60249999999999</v>
      </c>
      <c r="C154" s="118"/>
      <c r="D154" s="118">
        <v>217.60249999999999</v>
      </c>
      <c r="E154" s="118">
        <v>192.57</v>
      </c>
      <c r="F154" s="118">
        <v>68.370699999999999</v>
      </c>
      <c r="G154" s="118">
        <v>31.049800000000001</v>
      </c>
      <c r="H154" s="118">
        <v>25</v>
      </c>
      <c r="I154" s="118">
        <v>26.242899999999999</v>
      </c>
      <c r="J154" s="118"/>
      <c r="K154" s="118">
        <v>12</v>
      </c>
      <c r="L154" s="118">
        <v>5.4401000000000002</v>
      </c>
      <c r="M154" s="118">
        <v>3.9359999999999999</v>
      </c>
      <c r="N154" s="118">
        <v>0</v>
      </c>
      <c r="O154" s="118">
        <v>0</v>
      </c>
      <c r="P154" s="118">
        <v>252.5883</v>
      </c>
    </row>
    <row r="155" spans="1:16" x14ac:dyDescent="0.25">
      <c r="A155" s="118" t="s">
        <v>144</v>
      </c>
      <c r="B155" s="120">
        <v>1725.9244000000001</v>
      </c>
      <c r="C155" s="118">
        <v>44.918399999999998</v>
      </c>
      <c r="D155" s="120">
        <v>1770.8427999999999</v>
      </c>
      <c r="E155" s="120">
        <v>1403</v>
      </c>
      <c r="F155" s="118">
        <v>556.39880000000005</v>
      </c>
      <c r="G155" s="118">
        <v>211.65029999999999</v>
      </c>
      <c r="H155" s="118">
        <v>273</v>
      </c>
      <c r="I155" s="118">
        <v>213.56360000000001</v>
      </c>
      <c r="J155" s="118">
        <v>44.577300000000001</v>
      </c>
      <c r="K155" s="118">
        <v>13</v>
      </c>
      <c r="L155" s="118">
        <v>44.271099999999997</v>
      </c>
      <c r="M155" s="118"/>
      <c r="N155" s="118">
        <v>10.6798</v>
      </c>
      <c r="O155" s="118">
        <v>0</v>
      </c>
      <c r="P155" s="120">
        <v>2037.7501999999999</v>
      </c>
    </row>
    <row r="156" spans="1:16" x14ac:dyDescent="0.25">
      <c r="A156" s="118" t="s">
        <v>516</v>
      </c>
      <c r="B156" s="118">
        <v>165.8244</v>
      </c>
      <c r="C156" s="118">
        <v>1.5299999999999999E-2</v>
      </c>
      <c r="D156" s="118">
        <v>114.4671</v>
      </c>
      <c r="E156" s="118">
        <v>46</v>
      </c>
      <c r="F156" s="118">
        <v>52.1068</v>
      </c>
      <c r="G156" s="118"/>
      <c r="H156" s="118">
        <v>22</v>
      </c>
      <c r="I156" s="118">
        <v>13.8047</v>
      </c>
      <c r="J156" s="118">
        <v>6.1464999999999996</v>
      </c>
      <c r="K156" s="118"/>
      <c r="L156" s="118">
        <v>2.8616999999999999</v>
      </c>
      <c r="M156" s="118"/>
      <c r="N156" s="118">
        <v>0</v>
      </c>
      <c r="O156" s="118">
        <v>0</v>
      </c>
      <c r="P156" s="118">
        <v>171.9862</v>
      </c>
    </row>
    <row r="157" spans="1:16" x14ac:dyDescent="0.25">
      <c r="A157" s="118" t="s">
        <v>145</v>
      </c>
      <c r="B157" s="120">
        <v>2671.7354</v>
      </c>
      <c r="C157" s="118">
        <v>191.46340000000001</v>
      </c>
      <c r="D157" s="120">
        <v>2863.1988000000001</v>
      </c>
      <c r="E157" s="120">
        <v>1416.57</v>
      </c>
      <c r="F157" s="118">
        <v>899.61710000000005</v>
      </c>
      <c r="G157" s="118">
        <v>129.23820000000001</v>
      </c>
      <c r="H157" s="118">
        <v>505</v>
      </c>
      <c r="I157" s="118">
        <v>345.30180000000001</v>
      </c>
      <c r="J157" s="118">
        <v>119.77370000000001</v>
      </c>
      <c r="K157" s="118">
        <v>19</v>
      </c>
      <c r="L157" s="118">
        <v>71.58</v>
      </c>
      <c r="M157" s="118"/>
      <c r="N157" s="118">
        <v>13.5806</v>
      </c>
      <c r="O157" s="118">
        <v>0</v>
      </c>
      <c r="P157" s="120">
        <v>3125.7912999999999</v>
      </c>
    </row>
    <row r="158" spans="1:16" x14ac:dyDescent="0.25">
      <c r="A158" s="118" t="s">
        <v>146</v>
      </c>
      <c r="B158" s="120">
        <v>2965.3087</v>
      </c>
      <c r="C158" s="118">
        <v>154.0367</v>
      </c>
      <c r="D158" s="120">
        <v>3119.3454000000002</v>
      </c>
      <c r="E158" s="120">
        <v>1442.64</v>
      </c>
      <c r="F158" s="118">
        <v>980.09829999999999</v>
      </c>
      <c r="G158" s="118">
        <v>115.6354</v>
      </c>
      <c r="H158" s="118">
        <v>378</v>
      </c>
      <c r="I158" s="118">
        <v>376.19310000000002</v>
      </c>
      <c r="J158" s="118">
        <v>1.3552</v>
      </c>
      <c r="K158" s="118">
        <v>29</v>
      </c>
      <c r="L158" s="118">
        <v>77.983599999999996</v>
      </c>
      <c r="M158" s="118"/>
      <c r="N158" s="118">
        <v>0</v>
      </c>
      <c r="O158" s="118">
        <v>0</v>
      </c>
      <c r="P158" s="120">
        <v>3236.3359999999998</v>
      </c>
    </row>
    <row r="159" spans="1:16" x14ac:dyDescent="0.25">
      <c r="A159" s="118" t="s">
        <v>517</v>
      </c>
      <c r="B159" s="118">
        <v>372.48739999999998</v>
      </c>
      <c r="C159" s="118">
        <v>25.833100000000002</v>
      </c>
      <c r="D159" s="118">
        <v>297.95859999999999</v>
      </c>
      <c r="E159" s="118">
        <v>170.22</v>
      </c>
      <c r="F159" s="118">
        <v>125.1523</v>
      </c>
      <c r="G159" s="118">
        <v>11.2669</v>
      </c>
      <c r="H159" s="118">
        <v>54</v>
      </c>
      <c r="I159" s="118">
        <v>35.933799999999998</v>
      </c>
      <c r="J159" s="118">
        <v>13.5496</v>
      </c>
      <c r="K159" s="118"/>
      <c r="L159" s="118">
        <v>7.4489999999999998</v>
      </c>
      <c r="M159" s="118"/>
      <c r="N159" s="118">
        <v>6.6562999999999999</v>
      </c>
      <c r="O159" s="118">
        <v>0</v>
      </c>
      <c r="P159" s="118">
        <v>429.79329999999999</v>
      </c>
    </row>
    <row r="160" spans="1:16" x14ac:dyDescent="0.25">
      <c r="A160" s="118" t="s">
        <v>518</v>
      </c>
      <c r="B160" s="118">
        <v>268.89569999999998</v>
      </c>
      <c r="C160" s="118">
        <v>16.412299999999998</v>
      </c>
      <c r="D160" s="118">
        <v>204.53700000000001</v>
      </c>
      <c r="E160" s="118">
        <v>49</v>
      </c>
      <c r="F160" s="118">
        <v>89.643799999999999</v>
      </c>
      <c r="G160" s="118"/>
      <c r="H160" s="118">
        <v>13</v>
      </c>
      <c r="I160" s="118">
        <v>24.667200000000001</v>
      </c>
      <c r="J160" s="118"/>
      <c r="K160" s="118"/>
      <c r="L160" s="118">
        <v>5.1134000000000004</v>
      </c>
      <c r="M160" s="118"/>
      <c r="N160" s="118">
        <v>0</v>
      </c>
      <c r="O160" s="118">
        <v>0</v>
      </c>
      <c r="P160" s="118">
        <v>285.30799999999999</v>
      </c>
    </row>
    <row r="161" spans="1:16" x14ac:dyDescent="0.25">
      <c r="A161" s="118" t="s">
        <v>519</v>
      </c>
      <c r="B161" s="118">
        <v>85.395700000000005</v>
      </c>
      <c r="C161" s="118">
        <v>0.18360000000000001</v>
      </c>
      <c r="D161" s="118">
        <v>51.5867</v>
      </c>
      <c r="E161" s="118">
        <v>19</v>
      </c>
      <c r="F161" s="118">
        <v>26.888999999999999</v>
      </c>
      <c r="G161" s="118"/>
      <c r="H161" s="118">
        <v>12</v>
      </c>
      <c r="I161" s="118">
        <v>6.2214</v>
      </c>
      <c r="J161" s="118">
        <v>4.3339999999999996</v>
      </c>
      <c r="K161" s="118"/>
      <c r="L161" s="118">
        <v>1.2897000000000001</v>
      </c>
      <c r="M161" s="118"/>
      <c r="N161" s="118">
        <v>0</v>
      </c>
      <c r="O161" s="118">
        <v>0</v>
      </c>
      <c r="P161" s="118">
        <v>89.913300000000007</v>
      </c>
    </row>
    <row r="162" spans="1:16" x14ac:dyDescent="0.25">
      <c r="A162" s="118" t="s">
        <v>147</v>
      </c>
      <c r="B162" s="120">
        <v>1878.2226000000001</v>
      </c>
      <c r="C162" s="118">
        <v>124.6841</v>
      </c>
      <c r="D162" s="120">
        <v>2002.9067</v>
      </c>
      <c r="E162" s="118">
        <v>988.64</v>
      </c>
      <c r="F162" s="118">
        <v>629.31330000000003</v>
      </c>
      <c r="G162" s="118">
        <v>89.831699999999998</v>
      </c>
      <c r="H162" s="118">
        <v>256</v>
      </c>
      <c r="I162" s="118">
        <v>241.5505</v>
      </c>
      <c r="J162" s="118">
        <v>10.8371</v>
      </c>
      <c r="K162" s="118">
        <v>3</v>
      </c>
      <c r="L162" s="118">
        <v>50.072699999999998</v>
      </c>
      <c r="M162" s="118"/>
      <c r="N162" s="118">
        <v>27.4358</v>
      </c>
      <c r="O162" s="118">
        <v>0</v>
      </c>
      <c r="P162" s="120">
        <v>2131.0113000000001</v>
      </c>
    </row>
    <row r="163" spans="1:16" x14ac:dyDescent="0.25">
      <c r="A163" s="118" t="s">
        <v>148</v>
      </c>
      <c r="B163" s="120">
        <v>1799.1902</v>
      </c>
      <c r="C163" s="118">
        <v>65.620099999999994</v>
      </c>
      <c r="D163" s="120">
        <v>1864.8103000000001</v>
      </c>
      <c r="E163" s="118">
        <v>958.21</v>
      </c>
      <c r="F163" s="118">
        <v>585.92340000000002</v>
      </c>
      <c r="G163" s="118">
        <v>93.071700000000007</v>
      </c>
      <c r="H163" s="118">
        <v>274</v>
      </c>
      <c r="I163" s="118">
        <v>224.89609999999999</v>
      </c>
      <c r="J163" s="118">
        <v>36.8279</v>
      </c>
      <c r="K163" s="118">
        <v>1</v>
      </c>
      <c r="L163" s="118">
        <v>46.6203</v>
      </c>
      <c r="M163" s="118"/>
      <c r="N163" s="118">
        <v>0</v>
      </c>
      <c r="O163" s="118">
        <v>0</v>
      </c>
      <c r="P163" s="120">
        <v>1994.7099000000001</v>
      </c>
    </row>
    <row r="164" spans="1:16" x14ac:dyDescent="0.25">
      <c r="A164" s="118" t="s">
        <v>149</v>
      </c>
      <c r="B164" s="118">
        <v>430.51089999999999</v>
      </c>
      <c r="C164" s="118">
        <v>29.476700000000001</v>
      </c>
      <c r="D164" s="118">
        <v>459.98759999999999</v>
      </c>
      <c r="E164" s="118">
        <v>163</v>
      </c>
      <c r="F164" s="118">
        <v>144.52809999999999</v>
      </c>
      <c r="G164" s="118">
        <v>4.6180000000000003</v>
      </c>
      <c r="H164" s="118">
        <v>88</v>
      </c>
      <c r="I164" s="118">
        <v>55.474499999999999</v>
      </c>
      <c r="J164" s="118">
        <v>24.394100000000002</v>
      </c>
      <c r="K164" s="118">
        <v>1</v>
      </c>
      <c r="L164" s="118">
        <v>11.499700000000001</v>
      </c>
      <c r="M164" s="118"/>
      <c r="N164" s="118">
        <v>5.6101999999999999</v>
      </c>
      <c r="O164" s="118">
        <v>0</v>
      </c>
      <c r="P164" s="118">
        <v>494.60989999999998</v>
      </c>
    </row>
    <row r="165" spans="1:16" x14ac:dyDescent="0.25">
      <c r="A165" s="118" t="s">
        <v>150</v>
      </c>
      <c r="B165" s="120">
        <v>3554.8521000000001</v>
      </c>
      <c r="C165" s="118">
        <v>60.128300000000003</v>
      </c>
      <c r="D165" s="120">
        <v>3614.9803999999999</v>
      </c>
      <c r="E165" s="120">
        <v>1134.32</v>
      </c>
      <c r="F165" s="120">
        <v>1135.8268</v>
      </c>
      <c r="G165" s="118"/>
      <c r="H165" s="118">
        <v>561</v>
      </c>
      <c r="I165" s="118">
        <v>435.96660000000003</v>
      </c>
      <c r="J165" s="118">
        <v>93.775000000000006</v>
      </c>
      <c r="K165" s="118">
        <v>47</v>
      </c>
      <c r="L165" s="118">
        <v>90.374499999999998</v>
      </c>
      <c r="M165" s="118"/>
      <c r="N165" s="118">
        <v>13.149100000000001</v>
      </c>
      <c r="O165" s="118">
        <v>0</v>
      </c>
      <c r="P165" s="120">
        <v>3721.9045000000001</v>
      </c>
    </row>
    <row r="166" spans="1:16" x14ac:dyDescent="0.25">
      <c r="A166" s="118" t="s">
        <v>151</v>
      </c>
      <c r="B166" s="120">
        <v>1670.4611</v>
      </c>
      <c r="C166" s="118">
        <v>32.713700000000003</v>
      </c>
      <c r="D166" s="120">
        <v>1703.1748</v>
      </c>
      <c r="E166" s="118">
        <v>817.87</v>
      </c>
      <c r="F166" s="118">
        <v>535.13750000000005</v>
      </c>
      <c r="G166" s="118">
        <v>70.683099999999996</v>
      </c>
      <c r="H166" s="118">
        <v>264</v>
      </c>
      <c r="I166" s="118">
        <v>205.40289999999999</v>
      </c>
      <c r="J166" s="118">
        <v>43.947800000000001</v>
      </c>
      <c r="K166" s="118">
        <v>8</v>
      </c>
      <c r="L166" s="118">
        <v>42.5794</v>
      </c>
      <c r="M166" s="118"/>
      <c r="N166" s="118">
        <v>0</v>
      </c>
      <c r="O166" s="118">
        <v>0</v>
      </c>
      <c r="P166" s="120">
        <v>1817.8056999999999</v>
      </c>
    </row>
    <row r="167" spans="1:16" x14ac:dyDescent="0.25">
      <c r="A167" s="118" t="s">
        <v>152</v>
      </c>
      <c r="B167" s="118">
        <v>822.94100000000003</v>
      </c>
      <c r="C167" s="118">
        <v>24.039100000000001</v>
      </c>
      <c r="D167" s="118">
        <v>846.98009999999999</v>
      </c>
      <c r="E167" s="118">
        <v>356.87</v>
      </c>
      <c r="F167" s="118">
        <v>266.12110000000001</v>
      </c>
      <c r="G167" s="118">
        <v>22.687200000000001</v>
      </c>
      <c r="H167" s="118">
        <v>142</v>
      </c>
      <c r="I167" s="118">
        <v>102.14579999999999</v>
      </c>
      <c r="J167" s="118">
        <v>29.890599999999999</v>
      </c>
      <c r="K167" s="118"/>
      <c r="L167" s="118">
        <v>21.174499999999998</v>
      </c>
      <c r="M167" s="118"/>
      <c r="N167" s="118">
        <v>11.210800000000001</v>
      </c>
      <c r="O167" s="118">
        <v>0</v>
      </c>
      <c r="P167" s="118">
        <v>910.76869999999997</v>
      </c>
    </row>
    <row r="168" spans="1:16" x14ac:dyDescent="0.25">
      <c r="A168" s="118" t="s">
        <v>153</v>
      </c>
      <c r="B168" s="118">
        <v>302.05720000000002</v>
      </c>
      <c r="C168" s="118">
        <v>10.244999999999999</v>
      </c>
      <c r="D168" s="118">
        <v>312.30220000000003</v>
      </c>
      <c r="E168" s="118">
        <v>134</v>
      </c>
      <c r="F168" s="118">
        <v>98.125399999999999</v>
      </c>
      <c r="G168" s="118">
        <v>8.9687000000000001</v>
      </c>
      <c r="H168" s="118">
        <v>48</v>
      </c>
      <c r="I168" s="118">
        <v>37.663600000000002</v>
      </c>
      <c r="J168" s="118">
        <v>7.7523</v>
      </c>
      <c r="K168" s="118"/>
      <c r="L168" s="118">
        <v>7.8075999999999999</v>
      </c>
      <c r="M168" s="118"/>
      <c r="N168" s="118">
        <v>0</v>
      </c>
      <c r="O168" s="118">
        <v>0</v>
      </c>
      <c r="P168" s="118">
        <v>329.02319999999997</v>
      </c>
    </row>
    <row r="169" spans="1:16" x14ac:dyDescent="0.25">
      <c r="A169" s="118" t="s">
        <v>154</v>
      </c>
      <c r="B169" s="118">
        <v>296.78050000000002</v>
      </c>
      <c r="C169" s="118"/>
      <c r="D169" s="118">
        <v>296.78050000000002</v>
      </c>
      <c r="E169" s="118">
        <v>122</v>
      </c>
      <c r="F169" s="118">
        <v>93.248400000000004</v>
      </c>
      <c r="G169" s="118">
        <v>7.1879</v>
      </c>
      <c r="H169" s="118">
        <v>49</v>
      </c>
      <c r="I169" s="118">
        <v>35.791699999999999</v>
      </c>
      <c r="J169" s="118">
        <v>9.9062000000000001</v>
      </c>
      <c r="K169" s="118">
        <v>1</v>
      </c>
      <c r="L169" s="118">
        <v>7.4195000000000002</v>
      </c>
      <c r="M169" s="118"/>
      <c r="N169" s="118">
        <v>0</v>
      </c>
      <c r="O169" s="118">
        <v>0</v>
      </c>
      <c r="P169" s="118">
        <v>313.87459999999999</v>
      </c>
    </row>
    <row r="170" spans="1:16" x14ac:dyDescent="0.25">
      <c r="A170" s="118" t="s">
        <v>155</v>
      </c>
      <c r="B170" s="118">
        <v>378.24059999999997</v>
      </c>
      <c r="C170" s="118">
        <v>24.188500000000001</v>
      </c>
      <c r="D170" s="118">
        <v>402.42910000000001</v>
      </c>
      <c r="E170" s="118">
        <v>214.01</v>
      </c>
      <c r="F170" s="118">
        <v>126.4432</v>
      </c>
      <c r="G170" s="118">
        <v>21.8917</v>
      </c>
      <c r="H170" s="118">
        <v>52</v>
      </c>
      <c r="I170" s="118">
        <v>48.532899999999998</v>
      </c>
      <c r="J170" s="118">
        <v>2.6002999999999998</v>
      </c>
      <c r="K170" s="118">
        <v>3</v>
      </c>
      <c r="L170" s="118">
        <v>10.060700000000001</v>
      </c>
      <c r="M170" s="118"/>
      <c r="N170" s="118">
        <v>0</v>
      </c>
      <c r="O170" s="118">
        <v>0</v>
      </c>
      <c r="P170" s="118">
        <v>426.92110000000002</v>
      </c>
    </row>
    <row r="171" spans="1:16" x14ac:dyDescent="0.25">
      <c r="A171" s="118" t="s">
        <v>156</v>
      </c>
      <c r="B171" s="120">
        <v>4279.2055</v>
      </c>
      <c r="C171" s="118">
        <v>135.09950000000001</v>
      </c>
      <c r="D171" s="120">
        <v>4414.3050000000003</v>
      </c>
      <c r="E171" s="120">
        <v>1899.07</v>
      </c>
      <c r="F171" s="120">
        <v>1386.9746</v>
      </c>
      <c r="G171" s="118">
        <v>128.02379999999999</v>
      </c>
      <c r="H171" s="118">
        <v>563</v>
      </c>
      <c r="I171" s="118">
        <v>532.36519999999996</v>
      </c>
      <c r="J171" s="118">
        <v>22.976099999999999</v>
      </c>
      <c r="K171" s="118">
        <v>106</v>
      </c>
      <c r="L171" s="118">
        <v>110.35760000000001</v>
      </c>
      <c r="M171" s="118"/>
      <c r="N171" s="118">
        <v>0</v>
      </c>
      <c r="O171" s="118">
        <v>0</v>
      </c>
      <c r="P171" s="120">
        <v>4565.3049000000001</v>
      </c>
    </row>
    <row r="172" spans="1:16" x14ac:dyDescent="0.25">
      <c r="A172" s="118" t="s">
        <v>157</v>
      </c>
      <c r="B172" s="120">
        <v>4586.6772000000001</v>
      </c>
      <c r="C172" s="118">
        <v>143.55109999999999</v>
      </c>
      <c r="D172" s="120">
        <v>4730.2282999999998</v>
      </c>
      <c r="E172" s="120">
        <v>1864.28</v>
      </c>
      <c r="F172" s="120">
        <v>1486.2376999999999</v>
      </c>
      <c r="G172" s="118">
        <v>94.510599999999997</v>
      </c>
      <c r="H172" s="118">
        <v>596</v>
      </c>
      <c r="I172" s="118">
        <v>570.46550000000002</v>
      </c>
      <c r="J172" s="118">
        <v>19.1509</v>
      </c>
      <c r="K172" s="118">
        <v>41</v>
      </c>
      <c r="L172" s="118">
        <v>118.2557</v>
      </c>
      <c r="M172" s="118"/>
      <c r="N172" s="118">
        <v>33.039099999999998</v>
      </c>
      <c r="O172" s="118">
        <v>0</v>
      </c>
      <c r="P172" s="120">
        <v>4876.9288999999999</v>
      </c>
    </row>
    <row r="173" spans="1:16" x14ac:dyDescent="0.25">
      <c r="A173" s="118" t="s">
        <v>158</v>
      </c>
      <c r="B173" s="118">
        <v>641.21929999999998</v>
      </c>
      <c r="C173" s="118">
        <v>13.4396</v>
      </c>
      <c r="D173" s="118">
        <v>654.65890000000002</v>
      </c>
      <c r="E173" s="118">
        <v>332.53</v>
      </c>
      <c r="F173" s="118">
        <v>205.69380000000001</v>
      </c>
      <c r="G173" s="118">
        <v>31.709</v>
      </c>
      <c r="H173" s="118">
        <v>98</v>
      </c>
      <c r="I173" s="118">
        <v>78.951899999999995</v>
      </c>
      <c r="J173" s="118">
        <v>14.286099999999999</v>
      </c>
      <c r="K173" s="118">
        <v>11</v>
      </c>
      <c r="L173" s="118">
        <v>16.366499999999998</v>
      </c>
      <c r="M173" s="118"/>
      <c r="N173" s="118">
        <v>11.0961</v>
      </c>
      <c r="O173" s="118">
        <v>0</v>
      </c>
      <c r="P173" s="118">
        <v>711.75009999999997</v>
      </c>
    </row>
    <row r="174" spans="1:16" x14ac:dyDescent="0.25">
      <c r="A174" s="118" t="s">
        <v>159</v>
      </c>
      <c r="B174" s="118">
        <v>252.15450000000001</v>
      </c>
      <c r="C174" s="118"/>
      <c r="D174" s="118">
        <v>252.15450000000001</v>
      </c>
      <c r="E174" s="118">
        <v>123</v>
      </c>
      <c r="F174" s="118">
        <v>79.226900000000001</v>
      </c>
      <c r="G174" s="118">
        <v>10.943300000000001</v>
      </c>
      <c r="H174" s="118">
        <v>25</v>
      </c>
      <c r="I174" s="118">
        <v>30.409800000000001</v>
      </c>
      <c r="J174" s="118"/>
      <c r="K174" s="118"/>
      <c r="L174" s="118">
        <v>6.3038999999999996</v>
      </c>
      <c r="M174" s="118"/>
      <c r="N174" s="118">
        <v>0</v>
      </c>
      <c r="O174" s="118">
        <v>0</v>
      </c>
      <c r="P174" s="118">
        <v>263.09780000000001</v>
      </c>
    </row>
    <row r="175" spans="1:16" x14ac:dyDescent="0.25">
      <c r="A175" s="118" t="s">
        <v>160</v>
      </c>
      <c r="B175" s="120">
        <v>1149.5918999999999</v>
      </c>
      <c r="C175" s="118">
        <v>6.4099000000000004</v>
      </c>
      <c r="D175" s="120">
        <v>1156.0018</v>
      </c>
      <c r="E175" s="118">
        <v>502</v>
      </c>
      <c r="F175" s="118">
        <v>363.2158</v>
      </c>
      <c r="G175" s="118">
        <v>34.696100000000001</v>
      </c>
      <c r="H175" s="118">
        <v>141</v>
      </c>
      <c r="I175" s="118">
        <v>139.41380000000001</v>
      </c>
      <c r="J175" s="118">
        <v>1.1896</v>
      </c>
      <c r="K175" s="118">
        <v>2</v>
      </c>
      <c r="L175" s="118">
        <v>28.9</v>
      </c>
      <c r="M175" s="118"/>
      <c r="N175" s="118">
        <v>8.6824999999999992</v>
      </c>
      <c r="O175" s="118">
        <v>0</v>
      </c>
      <c r="P175" s="120">
        <v>1200.57</v>
      </c>
    </row>
    <row r="176" spans="1:16" x14ac:dyDescent="0.25">
      <c r="A176" s="118" t="s">
        <v>161</v>
      </c>
      <c r="B176" s="120">
        <v>2103.0677000000001</v>
      </c>
      <c r="C176" s="118">
        <v>90.008799999999994</v>
      </c>
      <c r="D176" s="120">
        <v>2193.0765000000001</v>
      </c>
      <c r="E176" s="118">
        <v>719.82</v>
      </c>
      <c r="F176" s="118">
        <v>689.06460000000004</v>
      </c>
      <c r="G176" s="118">
        <v>7.6887999999999996</v>
      </c>
      <c r="H176" s="118">
        <v>214</v>
      </c>
      <c r="I176" s="118">
        <v>264.48500000000001</v>
      </c>
      <c r="J176" s="118"/>
      <c r="K176" s="118">
        <v>61</v>
      </c>
      <c r="L176" s="118">
        <v>54.826900000000002</v>
      </c>
      <c r="M176" s="118">
        <v>3.7039</v>
      </c>
      <c r="N176" s="118">
        <v>9.4274000000000004</v>
      </c>
      <c r="O176" s="118">
        <v>0</v>
      </c>
      <c r="P176" s="120">
        <v>2213.8966</v>
      </c>
    </row>
    <row r="177" spans="1:16" x14ac:dyDescent="0.25">
      <c r="A177" s="118" t="s">
        <v>162</v>
      </c>
      <c r="B177" s="120">
        <v>22276.935099999999</v>
      </c>
      <c r="C177" s="120">
        <v>1484.5261</v>
      </c>
      <c r="D177" s="120">
        <v>23761.461200000002</v>
      </c>
      <c r="E177" s="120">
        <v>12582.38</v>
      </c>
      <c r="F177" s="120">
        <v>7465.8510999999999</v>
      </c>
      <c r="G177" s="120">
        <v>1279.1322</v>
      </c>
      <c r="H177" s="115">
        <v>2861</v>
      </c>
      <c r="I177" s="120">
        <v>2865.6322</v>
      </c>
      <c r="J177" s="118"/>
      <c r="K177" s="115">
        <v>1163</v>
      </c>
      <c r="L177" s="118">
        <v>594.03650000000005</v>
      </c>
      <c r="M177" s="118">
        <v>341.37810000000002</v>
      </c>
      <c r="N177" s="118">
        <v>432.66250000000002</v>
      </c>
      <c r="O177" s="118">
        <v>0</v>
      </c>
      <c r="P177" s="120">
        <v>25814.633999999998</v>
      </c>
    </row>
    <row r="178" spans="1:16" x14ac:dyDescent="0.25">
      <c r="A178" s="118" t="s">
        <v>163</v>
      </c>
      <c r="B178" s="120">
        <v>1088.2053000000001</v>
      </c>
      <c r="C178" s="118">
        <v>36.522199999999998</v>
      </c>
      <c r="D178" s="120">
        <v>1124.7275</v>
      </c>
      <c r="E178" s="118">
        <v>447.46</v>
      </c>
      <c r="F178" s="118">
        <v>353.38940000000002</v>
      </c>
      <c r="G178" s="118">
        <v>23.517700000000001</v>
      </c>
      <c r="H178" s="118">
        <v>132</v>
      </c>
      <c r="I178" s="118">
        <v>135.6421</v>
      </c>
      <c r="J178" s="118"/>
      <c r="K178" s="118">
        <v>2</v>
      </c>
      <c r="L178" s="118">
        <v>28.118200000000002</v>
      </c>
      <c r="M178" s="118"/>
      <c r="N178" s="118">
        <v>13.5802</v>
      </c>
      <c r="O178" s="118">
        <v>0</v>
      </c>
      <c r="P178" s="120">
        <v>1161.8253999999999</v>
      </c>
    </row>
    <row r="179" spans="1:16" x14ac:dyDescent="0.25">
      <c r="A179" s="118" t="s">
        <v>164</v>
      </c>
      <c r="B179" s="118">
        <v>105.7229</v>
      </c>
      <c r="C179" s="118"/>
      <c r="D179" s="118">
        <v>105.7229</v>
      </c>
      <c r="E179" s="118">
        <v>72</v>
      </c>
      <c r="F179" s="118">
        <v>33.2181</v>
      </c>
      <c r="G179" s="118">
        <v>9.6954999999999991</v>
      </c>
      <c r="H179" s="118">
        <v>19</v>
      </c>
      <c r="I179" s="118">
        <v>12.7502</v>
      </c>
      <c r="J179" s="118">
        <v>4.6874000000000002</v>
      </c>
      <c r="K179" s="118"/>
      <c r="L179" s="118">
        <v>2.6431</v>
      </c>
      <c r="M179" s="118"/>
      <c r="N179" s="118">
        <v>0</v>
      </c>
      <c r="O179" s="118">
        <v>0</v>
      </c>
      <c r="P179" s="118">
        <v>120.1058</v>
      </c>
    </row>
    <row r="180" spans="1:16" x14ac:dyDescent="0.25">
      <c r="A180" s="118" t="s">
        <v>520</v>
      </c>
      <c r="B180" s="118">
        <v>39.3812</v>
      </c>
      <c r="C180" s="118"/>
      <c r="D180" s="118">
        <v>28.547000000000001</v>
      </c>
      <c r="E180" s="118">
        <v>27.09</v>
      </c>
      <c r="F180" s="118">
        <v>12.3736</v>
      </c>
      <c r="G180" s="118">
        <v>3.6791</v>
      </c>
      <c r="H180" s="118">
        <v>12</v>
      </c>
      <c r="I180" s="118">
        <v>3.4428000000000001</v>
      </c>
      <c r="J180" s="118">
        <v>6.4179000000000004</v>
      </c>
      <c r="K180" s="118"/>
      <c r="L180" s="118">
        <v>0.7137</v>
      </c>
      <c r="M180" s="118"/>
      <c r="N180" s="118">
        <v>0</v>
      </c>
      <c r="O180" s="118">
        <v>0</v>
      </c>
      <c r="P180" s="118">
        <v>49.478200000000001</v>
      </c>
    </row>
    <row r="181" spans="1:16" x14ac:dyDescent="0.25">
      <c r="A181" s="118" t="s">
        <v>521</v>
      </c>
      <c r="B181" s="118">
        <v>68.869600000000005</v>
      </c>
      <c r="C181" s="118"/>
      <c r="D181" s="118">
        <v>54.436199999999999</v>
      </c>
      <c r="E181" s="118">
        <v>26</v>
      </c>
      <c r="F181" s="118">
        <v>21.6388</v>
      </c>
      <c r="G181" s="118">
        <v>1.0903</v>
      </c>
      <c r="H181" s="118">
        <v>21</v>
      </c>
      <c r="I181" s="118">
        <v>6.5650000000000004</v>
      </c>
      <c r="J181" s="118">
        <v>10.8262</v>
      </c>
      <c r="K181" s="118">
        <v>2</v>
      </c>
      <c r="L181" s="118">
        <v>1.3609</v>
      </c>
      <c r="M181" s="118">
        <v>0.38350000000000001</v>
      </c>
      <c r="N181" s="118">
        <v>0</v>
      </c>
      <c r="O181" s="118">
        <v>0</v>
      </c>
      <c r="P181" s="118">
        <v>81.169600000000003</v>
      </c>
    </row>
    <row r="182" spans="1:16" x14ac:dyDescent="0.25">
      <c r="A182" s="118" t="s">
        <v>522</v>
      </c>
      <c r="B182" s="118">
        <v>56.5642</v>
      </c>
      <c r="C182" s="118"/>
      <c r="D182" s="118">
        <v>41.923499999999997</v>
      </c>
      <c r="E182" s="118">
        <v>19</v>
      </c>
      <c r="F182" s="118">
        <v>17.772500000000001</v>
      </c>
      <c r="G182" s="118">
        <v>0.30690000000000001</v>
      </c>
      <c r="H182" s="118">
        <v>13</v>
      </c>
      <c r="I182" s="118">
        <v>5.056</v>
      </c>
      <c r="J182" s="118">
        <v>5.9580000000000002</v>
      </c>
      <c r="K182" s="118"/>
      <c r="L182" s="118">
        <v>1.0481</v>
      </c>
      <c r="M182" s="118"/>
      <c r="N182" s="118">
        <v>0</v>
      </c>
      <c r="O182" s="118">
        <v>0</v>
      </c>
      <c r="P182" s="118">
        <v>62.829099999999997</v>
      </c>
    </row>
    <row r="183" spans="1:16" x14ac:dyDescent="0.25">
      <c r="A183" s="118" t="s">
        <v>165</v>
      </c>
      <c r="B183" s="120">
        <v>1001.7999</v>
      </c>
      <c r="C183" s="118">
        <v>51.255200000000002</v>
      </c>
      <c r="D183" s="120">
        <v>1053.0551</v>
      </c>
      <c r="E183" s="118">
        <v>581.01</v>
      </c>
      <c r="F183" s="118">
        <v>330.86989999999997</v>
      </c>
      <c r="G183" s="118">
        <v>62.534999999999997</v>
      </c>
      <c r="H183" s="118">
        <v>202</v>
      </c>
      <c r="I183" s="118">
        <v>126.9984</v>
      </c>
      <c r="J183" s="118">
        <v>56.251199999999997</v>
      </c>
      <c r="K183" s="118">
        <v>4</v>
      </c>
      <c r="L183" s="118">
        <v>26.3264</v>
      </c>
      <c r="M183" s="118"/>
      <c r="N183" s="118">
        <v>0</v>
      </c>
      <c r="O183" s="118">
        <v>0</v>
      </c>
      <c r="P183" s="120">
        <v>1171.8413</v>
      </c>
    </row>
    <row r="184" spans="1:16" x14ac:dyDescent="0.25">
      <c r="A184" s="118" t="s">
        <v>166</v>
      </c>
      <c r="B184" s="118">
        <v>80.584299999999999</v>
      </c>
      <c r="C184" s="118"/>
      <c r="D184" s="118">
        <v>80.584299999999999</v>
      </c>
      <c r="E184" s="118">
        <v>56</v>
      </c>
      <c r="F184" s="118">
        <v>25.319600000000001</v>
      </c>
      <c r="G184" s="118">
        <v>7.6700999999999997</v>
      </c>
      <c r="H184" s="118">
        <v>26</v>
      </c>
      <c r="I184" s="118">
        <v>9.7185000000000006</v>
      </c>
      <c r="J184" s="118">
        <v>12.2112</v>
      </c>
      <c r="K184" s="118"/>
      <c r="L184" s="118">
        <v>2.0146000000000002</v>
      </c>
      <c r="M184" s="118"/>
      <c r="N184" s="118">
        <v>0</v>
      </c>
      <c r="O184" s="118">
        <v>0</v>
      </c>
      <c r="P184" s="118">
        <v>100.46559999999999</v>
      </c>
    </row>
    <row r="185" spans="1:16" x14ac:dyDescent="0.25">
      <c r="A185" s="118" t="s">
        <v>167</v>
      </c>
      <c r="B185" s="118">
        <v>770.86689999999999</v>
      </c>
      <c r="C185" s="118">
        <v>13.227</v>
      </c>
      <c r="D185" s="118">
        <v>784.09389999999996</v>
      </c>
      <c r="E185" s="118">
        <v>416.25</v>
      </c>
      <c r="F185" s="118">
        <v>246.3623</v>
      </c>
      <c r="G185" s="118">
        <v>42.471899999999998</v>
      </c>
      <c r="H185" s="118">
        <v>107</v>
      </c>
      <c r="I185" s="118">
        <v>94.561700000000002</v>
      </c>
      <c r="J185" s="118">
        <v>9.3286999999999995</v>
      </c>
      <c r="K185" s="118">
        <v>1</v>
      </c>
      <c r="L185" s="118">
        <v>19.6023</v>
      </c>
      <c r="M185" s="118"/>
      <c r="N185" s="118">
        <v>0</v>
      </c>
      <c r="O185" s="118">
        <v>0</v>
      </c>
      <c r="P185" s="118">
        <v>835.89449999999999</v>
      </c>
    </row>
    <row r="186" spans="1:16" x14ac:dyDescent="0.25">
      <c r="A186" s="118" t="s">
        <v>168</v>
      </c>
      <c r="B186" s="118">
        <v>192.4297</v>
      </c>
      <c r="C186" s="118"/>
      <c r="D186" s="118">
        <v>192.4297</v>
      </c>
      <c r="E186" s="118">
        <v>121</v>
      </c>
      <c r="F186" s="118">
        <v>60.461399999999998</v>
      </c>
      <c r="G186" s="118">
        <v>15.134600000000001</v>
      </c>
      <c r="H186" s="118">
        <v>32</v>
      </c>
      <c r="I186" s="118">
        <v>23.207000000000001</v>
      </c>
      <c r="J186" s="118">
        <v>6.5946999999999996</v>
      </c>
      <c r="K186" s="118"/>
      <c r="L186" s="118">
        <v>4.8106999999999998</v>
      </c>
      <c r="M186" s="118"/>
      <c r="N186" s="118">
        <v>0</v>
      </c>
      <c r="O186" s="118">
        <v>0</v>
      </c>
      <c r="P186" s="118">
        <v>214.15899999999999</v>
      </c>
    </row>
    <row r="187" spans="1:16" x14ac:dyDescent="0.25">
      <c r="A187" s="118" t="s">
        <v>169</v>
      </c>
      <c r="B187" s="118">
        <v>117.5913</v>
      </c>
      <c r="C187" s="118">
        <v>2.3978999999999999</v>
      </c>
      <c r="D187" s="118">
        <v>119.9892</v>
      </c>
      <c r="E187" s="118">
        <v>84</v>
      </c>
      <c r="F187" s="118">
        <v>37.700600000000001</v>
      </c>
      <c r="G187" s="118">
        <v>11.5748</v>
      </c>
      <c r="H187" s="118">
        <v>14</v>
      </c>
      <c r="I187" s="118">
        <v>14.470700000000001</v>
      </c>
      <c r="J187" s="118"/>
      <c r="K187" s="118"/>
      <c r="L187" s="118">
        <v>2.9996999999999998</v>
      </c>
      <c r="M187" s="118"/>
      <c r="N187" s="118">
        <v>1.8769</v>
      </c>
      <c r="O187" s="118">
        <v>0</v>
      </c>
      <c r="P187" s="118">
        <v>133.4409</v>
      </c>
    </row>
    <row r="188" spans="1:16" x14ac:dyDescent="0.25">
      <c r="A188" s="118" t="s">
        <v>170</v>
      </c>
      <c r="B188" s="118">
        <v>70.549000000000007</v>
      </c>
      <c r="C188" s="118">
        <v>0.77010000000000001</v>
      </c>
      <c r="D188" s="118">
        <v>71.319100000000006</v>
      </c>
      <c r="E188" s="118">
        <v>59.88</v>
      </c>
      <c r="F188" s="118">
        <v>22.4085</v>
      </c>
      <c r="G188" s="118">
        <v>9.3679000000000006</v>
      </c>
      <c r="H188" s="118">
        <v>11</v>
      </c>
      <c r="I188" s="118">
        <v>8.6011000000000006</v>
      </c>
      <c r="J188" s="118">
        <v>1.7991999999999999</v>
      </c>
      <c r="K188" s="118"/>
      <c r="L188" s="118">
        <v>1.7829999999999999</v>
      </c>
      <c r="M188" s="118"/>
      <c r="N188" s="118">
        <v>0</v>
      </c>
      <c r="O188" s="118">
        <v>0</v>
      </c>
      <c r="P188" s="118">
        <v>82.486199999999997</v>
      </c>
    </row>
    <row r="189" spans="1:16" x14ac:dyDescent="0.25">
      <c r="A189" s="118" t="s">
        <v>171</v>
      </c>
      <c r="B189" s="118">
        <v>635.47699999999998</v>
      </c>
      <c r="C189" s="118">
        <v>26.520600000000002</v>
      </c>
      <c r="D189" s="118">
        <v>661.99760000000003</v>
      </c>
      <c r="E189" s="118">
        <v>415</v>
      </c>
      <c r="F189" s="118">
        <v>207.99959999999999</v>
      </c>
      <c r="G189" s="118">
        <v>51.750100000000003</v>
      </c>
      <c r="H189" s="118">
        <v>107</v>
      </c>
      <c r="I189" s="118">
        <v>79.8369</v>
      </c>
      <c r="J189" s="118">
        <v>20.372299999999999</v>
      </c>
      <c r="K189" s="118">
        <v>11</v>
      </c>
      <c r="L189" s="118">
        <v>16.549900000000001</v>
      </c>
      <c r="M189" s="118"/>
      <c r="N189" s="118">
        <v>0</v>
      </c>
      <c r="O189" s="118">
        <v>0</v>
      </c>
      <c r="P189" s="118">
        <v>734.12</v>
      </c>
    </row>
    <row r="190" spans="1:16" x14ac:dyDescent="0.25">
      <c r="A190" s="118" t="s">
        <v>523</v>
      </c>
      <c r="B190" s="118">
        <v>73.053299999999993</v>
      </c>
      <c r="C190" s="118"/>
      <c r="D190" s="118">
        <v>42.216299999999997</v>
      </c>
      <c r="E190" s="118">
        <v>20</v>
      </c>
      <c r="F190" s="118">
        <v>22.953299999999999</v>
      </c>
      <c r="G190" s="118"/>
      <c r="H190" s="118">
        <v>5</v>
      </c>
      <c r="I190" s="118">
        <v>5.0913000000000004</v>
      </c>
      <c r="J190" s="118"/>
      <c r="K190" s="118"/>
      <c r="L190" s="118">
        <v>1.0553999999999999</v>
      </c>
      <c r="M190" s="118"/>
      <c r="N190" s="118">
        <v>0</v>
      </c>
      <c r="O190" s="118">
        <v>0</v>
      </c>
      <c r="P190" s="118">
        <v>73.053299999999993</v>
      </c>
    </row>
    <row r="191" spans="1:16" x14ac:dyDescent="0.25">
      <c r="A191" s="118" t="s">
        <v>172</v>
      </c>
      <c r="B191" s="118">
        <v>80.656300000000002</v>
      </c>
      <c r="C191" s="118"/>
      <c r="D191" s="118"/>
      <c r="E191" s="118">
        <v>72.97</v>
      </c>
      <c r="F191" s="118">
        <v>25.342199999999998</v>
      </c>
      <c r="G191" s="118">
        <v>11.9069</v>
      </c>
      <c r="H191" s="118">
        <v>14</v>
      </c>
      <c r="I191" s="118">
        <v>0</v>
      </c>
      <c r="J191" s="118">
        <v>3.2046000000000001</v>
      </c>
      <c r="K191" s="118"/>
      <c r="L191" s="118">
        <v>0</v>
      </c>
      <c r="M191" s="118"/>
      <c r="N191" s="118">
        <v>0</v>
      </c>
      <c r="O191" s="118">
        <v>0</v>
      </c>
      <c r="P191" s="118">
        <v>95.767799999999994</v>
      </c>
    </row>
    <row r="192" spans="1:16" x14ac:dyDescent="0.25">
      <c r="A192" s="118" t="s">
        <v>524</v>
      </c>
      <c r="B192" s="118">
        <v>121.9894</v>
      </c>
      <c r="C192" s="118"/>
      <c r="D192" s="118">
        <v>79.060199999999995</v>
      </c>
      <c r="E192" s="118">
        <v>71.77</v>
      </c>
      <c r="F192" s="118">
        <v>38.329099999999997</v>
      </c>
      <c r="G192" s="118">
        <v>8.3602000000000007</v>
      </c>
      <c r="H192" s="118">
        <v>13</v>
      </c>
      <c r="I192" s="118">
        <v>9.5347000000000008</v>
      </c>
      <c r="J192" s="118">
        <v>2.5990000000000002</v>
      </c>
      <c r="K192" s="118"/>
      <c r="L192" s="118">
        <v>1.9764999999999999</v>
      </c>
      <c r="M192" s="118"/>
      <c r="N192" s="118">
        <v>2.5863999999999998</v>
      </c>
      <c r="O192" s="118">
        <v>0</v>
      </c>
      <c r="P192" s="118">
        <v>135.535</v>
      </c>
    </row>
    <row r="193" spans="1:16" x14ac:dyDescent="0.25">
      <c r="A193" s="118" t="s">
        <v>525</v>
      </c>
      <c r="B193" s="118">
        <v>59.886200000000002</v>
      </c>
      <c r="C193" s="118"/>
      <c r="D193" s="118">
        <v>39.876899999999999</v>
      </c>
      <c r="E193" s="118">
        <v>26</v>
      </c>
      <c r="F193" s="118">
        <v>18.816199999999998</v>
      </c>
      <c r="G193" s="118">
        <v>1.7959000000000001</v>
      </c>
      <c r="H193" s="118">
        <v>4</v>
      </c>
      <c r="I193" s="118">
        <v>4.8091999999999997</v>
      </c>
      <c r="J193" s="118"/>
      <c r="K193" s="118"/>
      <c r="L193" s="118">
        <v>0.99690000000000001</v>
      </c>
      <c r="M193" s="118"/>
      <c r="N193" s="118">
        <v>0</v>
      </c>
      <c r="O193" s="118">
        <v>0</v>
      </c>
      <c r="P193" s="118">
        <v>61.682099999999998</v>
      </c>
    </row>
    <row r="194" spans="1:16" x14ac:dyDescent="0.25">
      <c r="A194" s="118" t="s">
        <v>173</v>
      </c>
      <c r="B194" s="118">
        <v>97.268100000000004</v>
      </c>
      <c r="C194" s="118"/>
      <c r="D194" s="118">
        <v>97.268100000000004</v>
      </c>
      <c r="E194" s="118">
        <v>40</v>
      </c>
      <c r="F194" s="118">
        <v>30.561599999999999</v>
      </c>
      <c r="G194" s="118">
        <v>2.3595999999999999</v>
      </c>
      <c r="H194" s="118">
        <v>21</v>
      </c>
      <c r="I194" s="118">
        <v>11.730499999999999</v>
      </c>
      <c r="J194" s="118">
        <v>6.9520999999999997</v>
      </c>
      <c r="K194" s="118"/>
      <c r="L194" s="118">
        <v>2.4317000000000002</v>
      </c>
      <c r="M194" s="118"/>
      <c r="N194" s="118">
        <v>0</v>
      </c>
      <c r="O194" s="118">
        <v>0</v>
      </c>
      <c r="P194" s="118">
        <v>106.57980000000001</v>
      </c>
    </row>
    <row r="195" spans="1:16" x14ac:dyDescent="0.25">
      <c r="A195" s="118" t="s">
        <v>174</v>
      </c>
      <c r="B195" s="120">
        <v>1528.5146</v>
      </c>
      <c r="C195" s="118">
        <v>50.3187</v>
      </c>
      <c r="D195" s="120">
        <v>1578.8333</v>
      </c>
      <c r="E195" s="118">
        <v>912.23</v>
      </c>
      <c r="F195" s="118">
        <v>496.06939999999997</v>
      </c>
      <c r="G195" s="118">
        <v>104.0401</v>
      </c>
      <c r="H195" s="118">
        <v>225</v>
      </c>
      <c r="I195" s="118">
        <v>190.40729999999999</v>
      </c>
      <c r="J195" s="118">
        <v>25.944500000000001</v>
      </c>
      <c r="K195" s="118">
        <v>5</v>
      </c>
      <c r="L195" s="118">
        <v>39.470799999999997</v>
      </c>
      <c r="M195" s="118"/>
      <c r="N195" s="118">
        <v>19.382100000000001</v>
      </c>
      <c r="O195" s="118">
        <v>0.79310000000000003</v>
      </c>
      <c r="P195" s="120">
        <v>1728.9930999999999</v>
      </c>
    </row>
    <row r="196" spans="1:16" x14ac:dyDescent="0.25">
      <c r="A196" s="118" t="s">
        <v>175</v>
      </c>
      <c r="B196" s="118">
        <v>662.73050000000001</v>
      </c>
      <c r="C196" s="118">
        <v>30.135000000000002</v>
      </c>
      <c r="D196" s="118">
        <v>692.8655</v>
      </c>
      <c r="E196" s="118">
        <v>330</v>
      </c>
      <c r="F196" s="118">
        <v>217.69829999999999</v>
      </c>
      <c r="G196" s="118">
        <v>28.075399999999998</v>
      </c>
      <c r="H196" s="118">
        <v>76</v>
      </c>
      <c r="I196" s="118">
        <v>83.559600000000003</v>
      </c>
      <c r="J196" s="118"/>
      <c r="K196" s="118"/>
      <c r="L196" s="118">
        <v>17.3216</v>
      </c>
      <c r="M196" s="118"/>
      <c r="N196" s="118">
        <v>6.3464999999999998</v>
      </c>
      <c r="O196" s="118">
        <v>0</v>
      </c>
      <c r="P196" s="118">
        <v>727.28740000000005</v>
      </c>
    </row>
    <row r="197" spans="1:16" x14ac:dyDescent="0.25">
      <c r="A197" s="118" t="s">
        <v>176</v>
      </c>
      <c r="B197" s="118">
        <v>291.40539999999999</v>
      </c>
      <c r="C197" s="118"/>
      <c r="D197" s="118">
        <v>291.40539999999999</v>
      </c>
      <c r="E197" s="118">
        <v>201</v>
      </c>
      <c r="F197" s="118">
        <v>91.559600000000003</v>
      </c>
      <c r="G197" s="118">
        <v>27.360099999999999</v>
      </c>
      <c r="H197" s="118">
        <v>37</v>
      </c>
      <c r="I197" s="118">
        <v>35.143500000000003</v>
      </c>
      <c r="J197" s="118">
        <v>1.3924000000000001</v>
      </c>
      <c r="K197" s="118"/>
      <c r="L197" s="118">
        <v>7.2850999999999999</v>
      </c>
      <c r="M197" s="118"/>
      <c r="N197" s="118">
        <v>6.3724999999999996</v>
      </c>
      <c r="O197" s="118">
        <v>0</v>
      </c>
      <c r="P197" s="118">
        <v>326.53039999999999</v>
      </c>
    </row>
    <row r="198" spans="1:16" x14ac:dyDescent="0.25">
      <c r="A198" s="118" t="s">
        <v>177</v>
      </c>
      <c r="B198" s="118">
        <v>325.19889999999998</v>
      </c>
      <c r="C198" s="118"/>
      <c r="D198" s="118">
        <v>325.19889999999998</v>
      </c>
      <c r="E198" s="118">
        <v>209</v>
      </c>
      <c r="F198" s="118">
        <v>102.17749999999999</v>
      </c>
      <c r="G198" s="118">
        <v>26.7056</v>
      </c>
      <c r="H198" s="118">
        <v>22</v>
      </c>
      <c r="I198" s="118">
        <v>39.219000000000001</v>
      </c>
      <c r="J198" s="118"/>
      <c r="K198" s="118">
        <v>1</v>
      </c>
      <c r="L198" s="118">
        <v>8.1300000000000008</v>
      </c>
      <c r="M198" s="118"/>
      <c r="N198" s="118">
        <v>6.5762</v>
      </c>
      <c r="O198" s="118">
        <v>0</v>
      </c>
      <c r="P198" s="118">
        <v>358.48070000000001</v>
      </c>
    </row>
    <row r="199" spans="1:16" x14ac:dyDescent="0.25">
      <c r="A199" s="118" t="s">
        <v>178</v>
      </c>
      <c r="B199" s="118">
        <v>226.28980000000001</v>
      </c>
      <c r="C199" s="118"/>
      <c r="D199" s="118">
        <v>226.28980000000001</v>
      </c>
      <c r="E199" s="118">
        <v>153</v>
      </c>
      <c r="F199" s="118">
        <v>71.100300000000004</v>
      </c>
      <c r="G199" s="118">
        <v>20.474900000000002</v>
      </c>
      <c r="H199" s="118">
        <v>39</v>
      </c>
      <c r="I199" s="118">
        <v>27.290500000000002</v>
      </c>
      <c r="J199" s="118">
        <v>8.7820999999999998</v>
      </c>
      <c r="K199" s="118"/>
      <c r="L199" s="118">
        <v>5.6571999999999996</v>
      </c>
      <c r="M199" s="118"/>
      <c r="N199" s="118">
        <v>0</v>
      </c>
      <c r="O199" s="118">
        <v>0</v>
      </c>
      <c r="P199" s="118">
        <v>255.54679999999999</v>
      </c>
    </row>
    <row r="200" spans="1:16" x14ac:dyDescent="0.25">
      <c r="A200" s="118" t="s">
        <v>179</v>
      </c>
      <c r="B200" s="118">
        <v>43.928699999999999</v>
      </c>
      <c r="C200" s="118"/>
      <c r="D200" s="118">
        <v>43.928699999999999</v>
      </c>
      <c r="E200" s="118">
        <v>36.74</v>
      </c>
      <c r="F200" s="118">
        <v>13.8024</v>
      </c>
      <c r="G200" s="118">
        <v>5.7343999999999999</v>
      </c>
      <c r="H200" s="118">
        <v>6</v>
      </c>
      <c r="I200" s="118">
        <v>5.2977999999999996</v>
      </c>
      <c r="J200" s="118">
        <v>0.52659999999999996</v>
      </c>
      <c r="K200" s="118"/>
      <c r="L200" s="118">
        <v>1.0982000000000001</v>
      </c>
      <c r="M200" s="118"/>
      <c r="N200" s="118">
        <v>0</v>
      </c>
      <c r="O200" s="118">
        <v>0</v>
      </c>
      <c r="P200" s="118">
        <v>50.189700000000002</v>
      </c>
    </row>
    <row r="201" spans="1:16" x14ac:dyDescent="0.25">
      <c r="A201" s="118" t="s">
        <v>180</v>
      </c>
      <c r="B201" s="118">
        <v>239.31829999999999</v>
      </c>
      <c r="C201" s="118"/>
      <c r="D201" s="118">
        <v>239.31829999999999</v>
      </c>
      <c r="E201" s="118">
        <v>88</v>
      </c>
      <c r="F201" s="118">
        <v>75.193799999999996</v>
      </c>
      <c r="G201" s="118">
        <v>3.2014999999999998</v>
      </c>
      <c r="H201" s="118">
        <v>32</v>
      </c>
      <c r="I201" s="118">
        <v>28.861799999999999</v>
      </c>
      <c r="J201" s="118">
        <v>2.3536999999999999</v>
      </c>
      <c r="K201" s="118"/>
      <c r="L201" s="118">
        <v>5.9829999999999997</v>
      </c>
      <c r="M201" s="118"/>
      <c r="N201" s="118">
        <v>0</v>
      </c>
      <c r="O201" s="118">
        <v>0</v>
      </c>
      <c r="P201" s="118">
        <v>244.87350000000001</v>
      </c>
    </row>
    <row r="202" spans="1:16" x14ac:dyDescent="0.25">
      <c r="A202" s="118" t="s">
        <v>181</v>
      </c>
      <c r="B202" s="118">
        <v>253.34299999999999</v>
      </c>
      <c r="C202" s="118"/>
      <c r="D202" s="118">
        <v>253.34299999999999</v>
      </c>
      <c r="E202" s="118">
        <v>71</v>
      </c>
      <c r="F202" s="118">
        <v>79.600399999999993</v>
      </c>
      <c r="G202" s="118"/>
      <c r="H202" s="118">
        <v>17</v>
      </c>
      <c r="I202" s="118">
        <v>30.5532</v>
      </c>
      <c r="J202" s="118"/>
      <c r="K202" s="118"/>
      <c r="L202" s="118">
        <v>6.3335999999999997</v>
      </c>
      <c r="M202" s="118"/>
      <c r="N202" s="118">
        <v>0</v>
      </c>
      <c r="O202" s="118">
        <v>0</v>
      </c>
      <c r="P202" s="118">
        <v>253.34299999999999</v>
      </c>
    </row>
    <row r="203" spans="1:16" x14ac:dyDescent="0.25">
      <c r="A203" s="118" t="s">
        <v>182</v>
      </c>
      <c r="B203" s="118">
        <v>407.92919999999998</v>
      </c>
      <c r="C203" s="118">
        <v>19.499300000000002</v>
      </c>
      <c r="D203" s="118">
        <v>427.42849999999999</v>
      </c>
      <c r="E203" s="118">
        <v>172</v>
      </c>
      <c r="F203" s="118">
        <v>134.298</v>
      </c>
      <c r="G203" s="118">
        <v>9.4254999999999995</v>
      </c>
      <c r="H203" s="118">
        <v>54</v>
      </c>
      <c r="I203" s="118">
        <v>51.547899999999998</v>
      </c>
      <c r="J203" s="118">
        <v>1.8391</v>
      </c>
      <c r="K203" s="118"/>
      <c r="L203" s="118">
        <v>10.685700000000001</v>
      </c>
      <c r="M203" s="118"/>
      <c r="N203" s="118">
        <v>3.1673</v>
      </c>
      <c r="O203" s="118">
        <v>0</v>
      </c>
      <c r="P203" s="118">
        <v>441.86040000000003</v>
      </c>
    </row>
    <row r="204" spans="1:16" x14ac:dyDescent="0.25">
      <c r="A204" s="118" t="s">
        <v>183</v>
      </c>
      <c r="B204" s="118">
        <v>556.30880000000002</v>
      </c>
      <c r="C204" s="118">
        <v>2.8898999999999999</v>
      </c>
      <c r="D204" s="118">
        <v>559.19870000000003</v>
      </c>
      <c r="E204" s="118">
        <v>284.76</v>
      </c>
      <c r="F204" s="118">
        <v>175.7002</v>
      </c>
      <c r="G204" s="118">
        <v>27.264900000000001</v>
      </c>
      <c r="H204" s="118">
        <v>60</v>
      </c>
      <c r="I204" s="118">
        <v>67.439400000000006</v>
      </c>
      <c r="J204" s="118"/>
      <c r="K204" s="118">
        <v>1</v>
      </c>
      <c r="L204" s="118">
        <v>13.98</v>
      </c>
      <c r="M204" s="118"/>
      <c r="N204" s="118">
        <v>0</v>
      </c>
      <c r="O204" s="118">
        <v>0</v>
      </c>
      <c r="P204" s="118">
        <v>586.46360000000004</v>
      </c>
    </row>
    <row r="205" spans="1:16" x14ac:dyDescent="0.25">
      <c r="A205" s="118" t="s">
        <v>184</v>
      </c>
      <c r="B205" s="118">
        <v>283.21109999999999</v>
      </c>
      <c r="C205" s="118"/>
      <c r="D205" s="118">
        <v>283.21109999999999</v>
      </c>
      <c r="E205" s="118">
        <v>136.22</v>
      </c>
      <c r="F205" s="118">
        <v>88.984899999999996</v>
      </c>
      <c r="G205" s="118">
        <v>11.8088</v>
      </c>
      <c r="H205" s="118">
        <v>60</v>
      </c>
      <c r="I205" s="118">
        <v>34.155299999999997</v>
      </c>
      <c r="J205" s="118">
        <v>19.383600000000001</v>
      </c>
      <c r="K205" s="118"/>
      <c r="L205" s="118">
        <v>7.0803000000000003</v>
      </c>
      <c r="M205" s="118"/>
      <c r="N205" s="118">
        <v>0</v>
      </c>
      <c r="O205" s="118">
        <v>0</v>
      </c>
      <c r="P205" s="118">
        <v>314.40350000000001</v>
      </c>
    </row>
    <row r="206" spans="1:16" x14ac:dyDescent="0.25">
      <c r="A206" s="118" t="s">
        <v>526</v>
      </c>
      <c r="B206" s="118">
        <v>271.6112</v>
      </c>
      <c r="C206" s="118">
        <v>9.9734999999999996</v>
      </c>
      <c r="D206" s="118">
        <v>211.61199999999999</v>
      </c>
      <c r="E206" s="118">
        <v>133</v>
      </c>
      <c r="F206" s="118">
        <v>88.4739</v>
      </c>
      <c r="G206" s="118">
        <v>11.131500000000001</v>
      </c>
      <c r="H206" s="118">
        <v>20</v>
      </c>
      <c r="I206" s="118">
        <v>25.520399999999999</v>
      </c>
      <c r="J206" s="118"/>
      <c r="K206" s="118">
        <v>1</v>
      </c>
      <c r="L206" s="118">
        <v>5.2903000000000002</v>
      </c>
      <c r="M206" s="118"/>
      <c r="N206" s="118">
        <v>4.7558999999999996</v>
      </c>
      <c r="O206" s="118">
        <v>0</v>
      </c>
      <c r="P206" s="118">
        <v>297.47210000000001</v>
      </c>
    </row>
    <row r="207" spans="1:16" x14ac:dyDescent="0.25">
      <c r="A207" s="118" t="s">
        <v>185</v>
      </c>
      <c r="B207" s="120">
        <v>1126.5696</v>
      </c>
      <c r="C207" s="118">
        <v>24.991800000000001</v>
      </c>
      <c r="D207" s="120">
        <v>1151.5614</v>
      </c>
      <c r="E207" s="118">
        <v>791.86</v>
      </c>
      <c r="F207" s="118">
        <v>361.82060000000001</v>
      </c>
      <c r="G207" s="118">
        <v>107.5099</v>
      </c>
      <c r="H207" s="118">
        <v>194</v>
      </c>
      <c r="I207" s="118">
        <v>138.8783</v>
      </c>
      <c r="J207" s="118">
        <v>41.341299999999997</v>
      </c>
      <c r="K207" s="118">
        <v>4</v>
      </c>
      <c r="L207" s="118">
        <v>28.789000000000001</v>
      </c>
      <c r="M207" s="118"/>
      <c r="N207" s="118">
        <v>0</v>
      </c>
      <c r="O207" s="118">
        <v>0</v>
      </c>
      <c r="P207" s="120">
        <v>1300.4126000000001</v>
      </c>
    </row>
    <row r="208" spans="1:16" x14ac:dyDescent="0.25">
      <c r="A208" s="118" t="s">
        <v>186</v>
      </c>
      <c r="B208" s="120">
        <v>1143.1312</v>
      </c>
      <c r="C208" s="118">
        <v>37.577399999999997</v>
      </c>
      <c r="D208" s="120">
        <v>1180.7085999999999</v>
      </c>
      <c r="E208" s="118">
        <v>738.99</v>
      </c>
      <c r="F208" s="118">
        <v>370.97859999999997</v>
      </c>
      <c r="G208" s="118">
        <v>92.002799999999993</v>
      </c>
      <c r="H208" s="118">
        <v>220</v>
      </c>
      <c r="I208" s="118">
        <v>142.39349999999999</v>
      </c>
      <c r="J208" s="118">
        <v>58.204900000000002</v>
      </c>
      <c r="K208" s="118">
        <v>55</v>
      </c>
      <c r="L208" s="118">
        <v>29.517700000000001</v>
      </c>
      <c r="M208" s="118">
        <v>15.289400000000001</v>
      </c>
      <c r="N208" s="118">
        <v>0</v>
      </c>
      <c r="O208" s="118">
        <v>0</v>
      </c>
      <c r="P208" s="120">
        <v>1346.2057</v>
      </c>
    </row>
    <row r="209" spans="1:16" x14ac:dyDescent="0.25">
      <c r="A209" s="118" t="s">
        <v>527</v>
      </c>
      <c r="B209" s="118">
        <v>498.1456</v>
      </c>
      <c r="C209" s="118">
        <v>16.801100000000002</v>
      </c>
      <c r="D209" s="118">
        <v>361.64409999999998</v>
      </c>
      <c r="E209" s="118">
        <v>319</v>
      </c>
      <c r="F209" s="118">
        <v>161.7963</v>
      </c>
      <c r="G209" s="118">
        <v>39.300899999999999</v>
      </c>
      <c r="H209" s="118">
        <v>62</v>
      </c>
      <c r="I209" s="118">
        <v>43.6143</v>
      </c>
      <c r="J209" s="118">
        <v>13.789300000000001</v>
      </c>
      <c r="K209" s="118">
        <v>2</v>
      </c>
      <c r="L209" s="118">
        <v>9.0411000000000001</v>
      </c>
      <c r="M209" s="118"/>
      <c r="N209" s="118">
        <v>10.116</v>
      </c>
      <c r="O209" s="118">
        <v>0</v>
      </c>
      <c r="P209" s="118">
        <v>578.15290000000005</v>
      </c>
    </row>
    <row r="210" spans="1:16" x14ac:dyDescent="0.25">
      <c r="A210" s="118" t="s">
        <v>187</v>
      </c>
      <c r="B210" s="120">
        <v>1918.9880000000001</v>
      </c>
      <c r="C210" s="118">
        <v>108.0698</v>
      </c>
      <c r="D210" s="120">
        <v>2027.0578</v>
      </c>
      <c r="E210" s="120">
        <v>1281.54</v>
      </c>
      <c r="F210" s="118">
        <v>636.90160000000003</v>
      </c>
      <c r="G210" s="118">
        <v>161.15960000000001</v>
      </c>
      <c r="H210" s="118">
        <v>374</v>
      </c>
      <c r="I210" s="118">
        <v>244.4632</v>
      </c>
      <c r="J210" s="118">
        <v>97.152600000000007</v>
      </c>
      <c r="K210" s="118">
        <v>20</v>
      </c>
      <c r="L210" s="118">
        <v>50.676400000000001</v>
      </c>
      <c r="M210" s="118"/>
      <c r="N210" s="118">
        <v>0.33800000000000002</v>
      </c>
      <c r="O210" s="118">
        <v>0</v>
      </c>
      <c r="P210" s="120">
        <v>2285.7080000000001</v>
      </c>
    </row>
    <row r="211" spans="1:16" x14ac:dyDescent="0.25">
      <c r="A211" s="118" t="s">
        <v>528</v>
      </c>
      <c r="B211" s="118">
        <v>298.19</v>
      </c>
      <c r="C211" s="118"/>
      <c r="D211" s="118">
        <v>192.9117</v>
      </c>
      <c r="E211" s="118">
        <v>153.03</v>
      </c>
      <c r="F211" s="118">
        <v>93.691299999999998</v>
      </c>
      <c r="G211" s="118">
        <v>14.8347</v>
      </c>
      <c r="H211" s="118">
        <v>22</v>
      </c>
      <c r="I211" s="118">
        <v>23.2652</v>
      </c>
      <c r="J211" s="118"/>
      <c r="K211" s="118"/>
      <c r="L211" s="118">
        <v>4.8228</v>
      </c>
      <c r="M211" s="118"/>
      <c r="N211" s="118">
        <v>0</v>
      </c>
      <c r="O211" s="118">
        <v>0</v>
      </c>
      <c r="P211" s="118">
        <v>313.0247</v>
      </c>
    </row>
    <row r="212" spans="1:16" x14ac:dyDescent="0.25">
      <c r="A212" s="118" t="s">
        <v>529</v>
      </c>
      <c r="B212" s="118">
        <v>269.74639999999999</v>
      </c>
      <c r="C212" s="118">
        <v>6.8627000000000002</v>
      </c>
      <c r="D212" s="118">
        <v>204.1311</v>
      </c>
      <c r="E212" s="118">
        <v>166</v>
      </c>
      <c r="F212" s="118">
        <v>86.910600000000002</v>
      </c>
      <c r="G212" s="118">
        <v>19.772400000000001</v>
      </c>
      <c r="H212" s="118">
        <v>51</v>
      </c>
      <c r="I212" s="118">
        <v>24.618200000000002</v>
      </c>
      <c r="J212" s="118">
        <v>19.786300000000001</v>
      </c>
      <c r="K212" s="118"/>
      <c r="L212" s="118">
        <v>5.1032999999999999</v>
      </c>
      <c r="M212" s="118"/>
      <c r="N212" s="118">
        <v>2.6688999999999998</v>
      </c>
      <c r="O212" s="118">
        <v>0</v>
      </c>
      <c r="P212" s="118">
        <v>318.83670000000001</v>
      </c>
    </row>
    <row r="213" spans="1:16" x14ac:dyDescent="0.25">
      <c r="A213" s="118" t="s">
        <v>530</v>
      </c>
      <c r="B213" s="118">
        <v>612.35429999999997</v>
      </c>
      <c r="C213" s="118">
        <v>20.745200000000001</v>
      </c>
      <c r="D213" s="118">
        <v>467.49329999999998</v>
      </c>
      <c r="E213" s="118">
        <v>285.25</v>
      </c>
      <c r="F213" s="118">
        <v>198.91990000000001</v>
      </c>
      <c r="G213" s="118">
        <v>21.5825</v>
      </c>
      <c r="H213" s="118">
        <v>87</v>
      </c>
      <c r="I213" s="118">
        <v>56.3797</v>
      </c>
      <c r="J213" s="118">
        <v>22.965199999999999</v>
      </c>
      <c r="K213" s="118">
        <v>5</v>
      </c>
      <c r="L213" s="118">
        <v>11.6873</v>
      </c>
      <c r="M213" s="118"/>
      <c r="N213" s="118">
        <v>0</v>
      </c>
      <c r="O213" s="118">
        <v>0</v>
      </c>
      <c r="P213" s="118">
        <v>677.6472</v>
      </c>
    </row>
    <row r="214" spans="1:16" x14ac:dyDescent="0.25">
      <c r="A214" s="118" t="s">
        <v>188</v>
      </c>
      <c r="B214" s="118">
        <v>254.87970000000001</v>
      </c>
      <c r="C214" s="118"/>
      <c r="D214" s="118">
        <v>254.87970000000001</v>
      </c>
      <c r="E214" s="118">
        <v>179</v>
      </c>
      <c r="F214" s="118">
        <v>80.083200000000005</v>
      </c>
      <c r="G214" s="118">
        <v>24.729199999999999</v>
      </c>
      <c r="H214" s="118">
        <v>52</v>
      </c>
      <c r="I214" s="118">
        <v>30.738499999999998</v>
      </c>
      <c r="J214" s="118">
        <v>15.946099999999999</v>
      </c>
      <c r="K214" s="118"/>
      <c r="L214" s="118">
        <v>6.3719999999999999</v>
      </c>
      <c r="M214" s="118"/>
      <c r="N214" s="118">
        <v>0</v>
      </c>
      <c r="O214" s="118">
        <v>0</v>
      </c>
      <c r="P214" s="118">
        <v>295.55500000000001</v>
      </c>
    </row>
    <row r="215" spans="1:16" x14ac:dyDescent="0.25">
      <c r="A215" s="118" t="s">
        <v>189</v>
      </c>
      <c r="B215" s="118">
        <v>830.27459999999996</v>
      </c>
      <c r="C215" s="118">
        <v>20.511299999999999</v>
      </c>
      <c r="D215" s="118">
        <v>850.78589999999997</v>
      </c>
      <c r="E215" s="118">
        <v>526.42999999999995</v>
      </c>
      <c r="F215" s="118">
        <v>267.31689999999998</v>
      </c>
      <c r="G215" s="118">
        <v>64.778300000000002</v>
      </c>
      <c r="H215" s="118">
        <v>140</v>
      </c>
      <c r="I215" s="118">
        <v>102.6048</v>
      </c>
      <c r="J215" s="118">
        <v>28.046399999999998</v>
      </c>
      <c r="K215" s="118">
        <v>2</v>
      </c>
      <c r="L215" s="118">
        <v>21.269600000000001</v>
      </c>
      <c r="M215" s="118"/>
      <c r="N215" s="118">
        <v>0</v>
      </c>
      <c r="O215" s="118">
        <v>0</v>
      </c>
      <c r="P215" s="118">
        <v>943.61059999999998</v>
      </c>
    </row>
    <row r="216" spans="1:16" x14ac:dyDescent="0.25">
      <c r="A216" s="118" t="s">
        <v>531</v>
      </c>
      <c r="B216" s="118">
        <v>146.8022</v>
      </c>
      <c r="C216" s="118">
        <v>10.9847</v>
      </c>
      <c r="D216" s="118">
        <v>116.2504</v>
      </c>
      <c r="E216" s="118">
        <v>93</v>
      </c>
      <c r="F216" s="118">
        <v>49.576599999999999</v>
      </c>
      <c r="G216" s="118">
        <v>10.8558</v>
      </c>
      <c r="H216" s="118">
        <v>17</v>
      </c>
      <c r="I216" s="118">
        <v>14.0198</v>
      </c>
      <c r="J216" s="118">
        <v>2.2351999999999999</v>
      </c>
      <c r="K216" s="118"/>
      <c r="L216" s="118">
        <v>2.9062999999999999</v>
      </c>
      <c r="M216" s="118"/>
      <c r="N216" s="118">
        <v>0</v>
      </c>
      <c r="O216" s="118">
        <v>0</v>
      </c>
      <c r="P216" s="118">
        <v>170.87790000000001</v>
      </c>
    </row>
    <row r="217" spans="1:16" x14ac:dyDescent="0.25">
      <c r="A217" s="118" t="s">
        <v>190</v>
      </c>
      <c r="B217" s="118">
        <v>325.37029999999999</v>
      </c>
      <c r="C217" s="118"/>
      <c r="D217" s="118">
        <v>325.37029999999999</v>
      </c>
      <c r="E217" s="118">
        <v>225</v>
      </c>
      <c r="F217" s="118">
        <v>102.2313</v>
      </c>
      <c r="G217" s="118">
        <v>30.6922</v>
      </c>
      <c r="H217" s="118">
        <v>44</v>
      </c>
      <c r="I217" s="118">
        <v>39.239699999999999</v>
      </c>
      <c r="J217" s="118">
        <v>3.5703</v>
      </c>
      <c r="K217" s="118"/>
      <c r="L217" s="118">
        <v>8.1342999999999996</v>
      </c>
      <c r="M217" s="118"/>
      <c r="N217" s="118">
        <v>0</v>
      </c>
      <c r="O217" s="118">
        <v>0</v>
      </c>
      <c r="P217" s="118">
        <v>359.63279999999997</v>
      </c>
    </row>
    <row r="218" spans="1:16" x14ac:dyDescent="0.25">
      <c r="A218" s="118" t="s">
        <v>191</v>
      </c>
      <c r="B218" s="120">
        <v>4416.9498999999996</v>
      </c>
      <c r="C218" s="118">
        <v>231.47200000000001</v>
      </c>
      <c r="D218" s="120">
        <v>4648.4219000000003</v>
      </c>
      <c r="E218" s="120">
        <v>2580</v>
      </c>
      <c r="F218" s="120">
        <v>1460.5342000000001</v>
      </c>
      <c r="G218" s="118">
        <v>279.86649999999997</v>
      </c>
      <c r="H218" s="118">
        <v>570</v>
      </c>
      <c r="I218" s="118">
        <v>560.59969999999998</v>
      </c>
      <c r="J218" s="118">
        <v>7.0502000000000002</v>
      </c>
      <c r="K218" s="118">
        <v>67</v>
      </c>
      <c r="L218" s="118">
        <v>116.2105</v>
      </c>
      <c r="M218" s="118"/>
      <c r="N218" s="118">
        <v>0</v>
      </c>
      <c r="O218" s="118">
        <v>0</v>
      </c>
      <c r="P218" s="120">
        <v>4935.3386</v>
      </c>
    </row>
    <row r="219" spans="1:16" x14ac:dyDescent="0.25">
      <c r="A219" s="118" t="s">
        <v>192</v>
      </c>
      <c r="B219" s="120">
        <v>13704.669599999999</v>
      </c>
      <c r="C219" s="118">
        <v>341.82859999999999</v>
      </c>
      <c r="D219" s="120">
        <v>14046.4982</v>
      </c>
      <c r="E219" s="120">
        <v>4085.38</v>
      </c>
      <c r="F219" s="120">
        <v>4413.4097000000002</v>
      </c>
      <c r="G219" s="118"/>
      <c r="H219" s="115">
        <v>1690</v>
      </c>
      <c r="I219" s="120">
        <v>1694.0077000000001</v>
      </c>
      <c r="J219" s="118"/>
      <c r="K219" s="118">
        <v>110</v>
      </c>
      <c r="L219" s="118">
        <v>351.16250000000002</v>
      </c>
      <c r="M219" s="118"/>
      <c r="N219" s="118">
        <v>0</v>
      </c>
      <c r="O219" s="118">
        <v>0</v>
      </c>
      <c r="P219" s="120">
        <v>14046.4982</v>
      </c>
    </row>
    <row r="220" spans="1:16" x14ac:dyDescent="0.25">
      <c r="A220" s="118" t="s">
        <v>193</v>
      </c>
      <c r="B220" s="120">
        <v>4132.9714000000004</v>
      </c>
      <c r="C220" s="118">
        <v>134.04069999999999</v>
      </c>
      <c r="D220" s="120">
        <v>4267.0120999999999</v>
      </c>
      <c r="E220" s="120">
        <v>1034.33</v>
      </c>
      <c r="F220" s="120">
        <v>1340.6952000000001</v>
      </c>
      <c r="G220" s="118"/>
      <c r="H220" s="118">
        <v>470</v>
      </c>
      <c r="I220" s="118">
        <v>514.60170000000005</v>
      </c>
      <c r="J220" s="118"/>
      <c r="K220" s="118">
        <v>29</v>
      </c>
      <c r="L220" s="118">
        <v>106.67529999999999</v>
      </c>
      <c r="M220" s="118"/>
      <c r="N220" s="118">
        <v>0</v>
      </c>
      <c r="O220" s="118">
        <v>0</v>
      </c>
      <c r="P220" s="120">
        <v>4267.0120999999999</v>
      </c>
    </row>
    <row r="221" spans="1:16" x14ac:dyDescent="0.25">
      <c r="A221" s="118" t="s">
        <v>194</v>
      </c>
      <c r="B221" s="120">
        <v>1851.3713</v>
      </c>
      <c r="C221" s="118">
        <v>69.793800000000005</v>
      </c>
      <c r="D221" s="120">
        <v>1921.1650999999999</v>
      </c>
      <c r="E221" s="118">
        <v>598</v>
      </c>
      <c r="F221" s="118">
        <v>603.63009999999997</v>
      </c>
      <c r="G221" s="118"/>
      <c r="H221" s="118">
        <v>242</v>
      </c>
      <c r="I221" s="118">
        <v>231.6925</v>
      </c>
      <c r="J221" s="118">
        <v>7.7305999999999999</v>
      </c>
      <c r="K221" s="118">
        <v>9</v>
      </c>
      <c r="L221" s="118">
        <v>48.0291</v>
      </c>
      <c r="M221" s="118"/>
      <c r="N221" s="118">
        <v>0</v>
      </c>
      <c r="O221" s="118">
        <v>0</v>
      </c>
      <c r="P221" s="120">
        <v>1928.8957</v>
      </c>
    </row>
    <row r="222" spans="1:16" x14ac:dyDescent="0.25">
      <c r="A222" s="118" t="s">
        <v>195</v>
      </c>
      <c r="B222" s="120">
        <v>16872.826400000002</v>
      </c>
      <c r="C222" s="118">
        <v>302.27820000000003</v>
      </c>
      <c r="D222" s="120">
        <v>17175.104599999999</v>
      </c>
      <c r="E222" s="120">
        <v>3450.68</v>
      </c>
      <c r="F222" s="120">
        <v>5396.4179000000004</v>
      </c>
      <c r="G222" s="118"/>
      <c r="H222" s="115">
        <v>1640</v>
      </c>
      <c r="I222" s="120">
        <v>2071.3175999999999</v>
      </c>
      <c r="J222" s="118"/>
      <c r="K222" s="118">
        <v>298</v>
      </c>
      <c r="L222" s="118">
        <v>429.37759999999997</v>
      </c>
      <c r="M222" s="118"/>
      <c r="N222" s="118">
        <v>0</v>
      </c>
      <c r="O222" s="118">
        <v>0</v>
      </c>
      <c r="P222" s="120">
        <v>17175.104599999999</v>
      </c>
    </row>
    <row r="223" spans="1:16" x14ac:dyDescent="0.25">
      <c r="A223" s="118" t="s">
        <v>196</v>
      </c>
      <c r="B223" s="120">
        <v>4651.683</v>
      </c>
      <c r="C223" s="118">
        <v>48.555399999999999</v>
      </c>
      <c r="D223" s="120">
        <v>4700.2384000000002</v>
      </c>
      <c r="E223" s="120">
        <v>4312.1000000000004</v>
      </c>
      <c r="F223" s="120">
        <v>1476.8149000000001</v>
      </c>
      <c r="G223" s="118">
        <v>708.82129999999995</v>
      </c>
      <c r="H223" s="118">
        <v>679</v>
      </c>
      <c r="I223" s="118">
        <v>566.84879999999998</v>
      </c>
      <c r="J223" s="118">
        <v>84.113399999999999</v>
      </c>
      <c r="K223" s="118">
        <v>411</v>
      </c>
      <c r="L223" s="118">
        <v>117.506</v>
      </c>
      <c r="M223" s="118">
        <v>176.09639999999999</v>
      </c>
      <c r="N223" s="118">
        <v>170.73099999999999</v>
      </c>
      <c r="O223" s="118">
        <v>1.4951000000000001</v>
      </c>
      <c r="P223" s="120">
        <v>5841.4956000000002</v>
      </c>
    </row>
    <row r="224" spans="1:16" x14ac:dyDescent="0.25">
      <c r="A224" s="118" t="s">
        <v>197</v>
      </c>
      <c r="B224" s="120">
        <v>7586.1504000000004</v>
      </c>
      <c r="C224" s="118">
        <v>357.91590000000002</v>
      </c>
      <c r="D224" s="120">
        <v>7944.0663000000004</v>
      </c>
      <c r="E224" s="120">
        <v>5343.35</v>
      </c>
      <c r="F224" s="120">
        <v>2496.0255999999999</v>
      </c>
      <c r="G224" s="118">
        <v>711.83109999999999</v>
      </c>
      <c r="H224" s="115">
        <v>1254</v>
      </c>
      <c r="I224" s="118">
        <v>958.05439999999999</v>
      </c>
      <c r="J224" s="118">
        <v>221.95920000000001</v>
      </c>
      <c r="K224" s="118">
        <v>397</v>
      </c>
      <c r="L224" s="118">
        <v>198.60169999999999</v>
      </c>
      <c r="M224" s="118">
        <v>119.039</v>
      </c>
      <c r="N224" s="118">
        <v>109.2303</v>
      </c>
      <c r="O224" s="118">
        <v>0</v>
      </c>
      <c r="P224" s="120">
        <v>9106.1258999999991</v>
      </c>
    </row>
    <row r="225" spans="1:16" x14ac:dyDescent="0.25">
      <c r="A225" s="118" t="s">
        <v>198</v>
      </c>
      <c r="B225" s="120">
        <v>3651.0342000000001</v>
      </c>
      <c r="C225" s="118">
        <v>44.811599999999999</v>
      </c>
      <c r="D225" s="120">
        <v>3695.8458000000001</v>
      </c>
      <c r="E225" s="120">
        <v>3031.1</v>
      </c>
      <c r="F225" s="120">
        <v>1161.2348</v>
      </c>
      <c r="G225" s="118">
        <v>467.46629999999999</v>
      </c>
      <c r="H225" s="118">
        <v>516</v>
      </c>
      <c r="I225" s="118">
        <v>445.71899999999999</v>
      </c>
      <c r="J225" s="118">
        <v>52.710700000000003</v>
      </c>
      <c r="K225" s="118">
        <v>449</v>
      </c>
      <c r="L225" s="118">
        <v>92.396100000000004</v>
      </c>
      <c r="M225" s="118">
        <v>213.9623</v>
      </c>
      <c r="N225" s="118">
        <v>0</v>
      </c>
      <c r="O225" s="118">
        <v>0</v>
      </c>
      <c r="P225" s="120">
        <v>4429.9850999999999</v>
      </c>
    </row>
    <row r="226" spans="1:16" x14ac:dyDescent="0.25">
      <c r="A226" s="118" t="s">
        <v>199</v>
      </c>
      <c r="B226" s="118">
        <v>615.51779999999997</v>
      </c>
      <c r="C226" s="118">
        <v>16.014399999999998</v>
      </c>
      <c r="D226" s="118">
        <v>631.53219999999999</v>
      </c>
      <c r="E226" s="118">
        <v>97</v>
      </c>
      <c r="F226" s="118">
        <v>198.42740000000001</v>
      </c>
      <c r="G226" s="118"/>
      <c r="H226" s="118">
        <v>66</v>
      </c>
      <c r="I226" s="118">
        <v>76.162800000000004</v>
      </c>
      <c r="J226" s="118"/>
      <c r="K226" s="118"/>
      <c r="L226" s="118">
        <v>15.7883</v>
      </c>
      <c r="M226" s="118"/>
      <c r="N226" s="118">
        <v>0</v>
      </c>
      <c r="O226" s="118">
        <v>0</v>
      </c>
      <c r="P226" s="118">
        <v>631.53219999999999</v>
      </c>
    </row>
    <row r="227" spans="1:16" x14ac:dyDescent="0.25">
      <c r="A227" s="118" t="s">
        <v>200</v>
      </c>
      <c r="B227" s="120">
        <v>13012.9051</v>
      </c>
      <c r="C227" s="118">
        <v>412.07760000000002</v>
      </c>
      <c r="D227" s="120">
        <v>13424.9827</v>
      </c>
      <c r="E227" s="120">
        <v>9710.33</v>
      </c>
      <c r="F227" s="120">
        <v>4218.1296000000002</v>
      </c>
      <c r="G227" s="120">
        <v>1373.0500999999999</v>
      </c>
      <c r="H227" s="115">
        <v>1422</v>
      </c>
      <c r="I227" s="120">
        <v>1619.0528999999999</v>
      </c>
      <c r="J227" s="118"/>
      <c r="K227" s="115">
        <v>1122</v>
      </c>
      <c r="L227" s="118">
        <v>335.62459999999999</v>
      </c>
      <c r="M227" s="118">
        <v>471.82530000000003</v>
      </c>
      <c r="N227" s="118">
        <v>158.92490000000001</v>
      </c>
      <c r="O227" s="118">
        <v>0</v>
      </c>
      <c r="P227" s="120">
        <v>15428.782999999999</v>
      </c>
    </row>
    <row r="228" spans="1:16" x14ac:dyDescent="0.25">
      <c r="A228" s="118" t="s">
        <v>201</v>
      </c>
      <c r="B228" s="120">
        <v>12739.458500000001</v>
      </c>
      <c r="C228" s="118">
        <v>365.98419999999999</v>
      </c>
      <c r="D228" s="120">
        <v>13105.4427</v>
      </c>
      <c r="E228" s="120">
        <v>12745.38</v>
      </c>
      <c r="F228" s="120">
        <v>4117.7300999999998</v>
      </c>
      <c r="G228" s="120">
        <v>2156.9124999999999</v>
      </c>
      <c r="H228" s="115">
        <v>1694</v>
      </c>
      <c r="I228" s="120">
        <v>1580.5164</v>
      </c>
      <c r="J228" s="118">
        <v>85.112700000000004</v>
      </c>
      <c r="K228" s="115">
        <v>3347</v>
      </c>
      <c r="L228" s="118">
        <v>327.6361</v>
      </c>
      <c r="M228" s="120">
        <v>1811.6184000000001</v>
      </c>
      <c r="N228" s="118">
        <v>232.17580000000001</v>
      </c>
      <c r="O228" s="118">
        <v>0</v>
      </c>
      <c r="P228" s="120">
        <v>17391.2621</v>
      </c>
    </row>
    <row r="229" spans="1:16" x14ac:dyDescent="0.25">
      <c r="A229" s="118" t="s">
        <v>202</v>
      </c>
      <c r="B229" s="120">
        <v>2321.2988999999998</v>
      </c>
      <c r="C229" s="118">
        <v>34.188699999999997</v>
      </c>
      <c r="D229" s="120">
        <v>2355.4875999999999</v>
      </c>
      <c r="E229" s="120">
        <v>1845.53</v>
      </c>
      <c r="F229" s="118">
        <v>740.0942</v>
      </c>
      <c r="G229" s="118">
        <v>276.35890000000001</v>
      </c>
      <c r="H229" s="118">
        <v>378</v>
      </c>
      <c r="I229" s="118">
        <v>284.0718</v>
      </c>
      <c r="J229" s="118">
        <v>70.446100000000001</v>
      </c>
      <c r="K229" s="118">
        <v>146</v>
      </c>
      <c r="L229" s="118">
        <v>58.8872</v>
      </c>
      <c r="M229" s="118">
        <v>52.267699999999998</v>
      </c>
      <c r="N229" s="118">
        <v>0</v>
      </c>
      <c r="O229" s="118">
        <v>0</v>
      </c>
      <c r="P229" s="120">
        <v>2754.5603000000001</v>
      </c>
    </row>
    <row r="230" spans="1:16" x14ac:dyDescent="0.25">
      <c r="A230" s="118" t="s">
        <v>203</v>
      </c>
      <c r="B230" s="120">
        <v>1059.9803999999999</v>
      </c>
      <c r="C230" s="118">
        <v>93.421000000000006</v>
      </c>
      <c r="D230" s="120">
        <v>1153.4014</v>
      </c>
      <c r="E230" s="118">
        <v>787</v>
      </c>
      <c r="F230" s="118">
        <v>362.39870000000002</v>
      </c>
      <c r="G230" s="118">
        <v>106.1503</v>
      </c>
      <c r="H230" s="118">
        <v>38</v>
      </c>
      <c r="I230" s="118">
        <v>139.1002</v>
      </c>
      <c r="J230" s="118"/>
      <c r="K230" s="118">
        <v>10</v>
      </c>
      <c r="L230" s="118">
        <v>28.835000000000001</v>
      </c>
      <c r="M230" s="118"/>
      <c r="N230" s="118">
        <v>11.437799999999999</v>
      </c>
      <c r="O230" s="118">
        <v>0</v>
      </c>
      <c r="P230" s="120">
        <v>1270.9894999999999</v>
      </c>
    </row>
    <row r="231" spans="1:16" x14ac:dyDescent="0.25">
      <c r="A231" s="118" t="s">
        <v>204</v>
      </c>
      <c r="B231" s="120">
        <v>1217.127</v>
      </c>
      <c r="C231" s="118">
        <v>124.8634</v>
      </c>
      <c r="D231" s="120">
        <v>1341.9903999999999</v>
      </c>
      <c r="E231" s="120">
        <v>1239</v>
      </c>
      <c r="F231" s="118">
        <v>421.65339999999998</v>
      </c>
      <c r="G231" s="118">
        <v>204.33670000000001</v>
      </c>
      <c r="H231" s="118">
        <v>113</v>
      </c>
      <c r="I231" s="118">
        <v>161.84399999999999</v>
      </c>
      <c r="J231" s="118"/>
      <c r="K231" s="118">
        <v>938</v>
      </c>
      <c r="L231" s="118">
        <v>33.549799999999998</v>
      </c>
      <c r="M231" s="118">
        <v>542.67010000000005</v>
      </c>
      <c r="N231" s="118">
        <v>45.073799999999999</v>
      </c>
      <c r="O231" s="118">
        <v>0</v>
      </c>
      <c r="P231" s="120">
        <v>2134.0709999999999</v>
      </c>
    </row>
    <row r="232" spans="1:16" x14ac:dyDescent="0.25">
      <c r="A232" s="118" t="s">
        <v>205</v>
      </c>
      <c r="B232" s="118">
        <v>894.09889999999996</v>
      </c>
      <c r="C232" s="118">
        <v>127.7283</v>
      </c>
      <c r="D232" s="120">
        <v>1021.8271999999999</v>
      </c>
      <c r="E232" s="118">
        <v>863.87</v>
      </c>
      <c r="F232" s="118">
        <v>321.05810000000002</v>
      </c>
      <c r="G232" s="118">
        <v>135.703</v>
      </c>
      <c r="H232" s="118">
        <v>124</v>
      </c>
      <c r="I232" s="118">
        <v>123.2324</v>
      </c>
      <c r="J232" s="118">
        <v>0.57569999999999999</v>
      </c>
      <c r="K232" s="118">
        <v>13</v>
      </c>
      <c r="L232" s="118">
        <v>25.5457</v>
      </c>
      <c r="M232" s="118"/>
      <c r="N232" s="118">
        <v>27.686599999999999</v>
      </c>
      <c r="O232" s="118">
        <v>0</v>
      </c>
      <c r="P232" s="120">
        <v>1185.7925</v>
      </c>
    </row>
    <row r="233" spans="1:16" x14ac:dyDescent="0.25">
      <c r="A233" s="118" t="s">
        <v>206</v>
      </c>
      <c r="B233" s="118">
        <v>240.09960000000001</v>
      </c>
      <c r="C233" s="118">
        <v>14.8634</v>
      </c>
      <c r="D233" s="118">
        <v>254.96299999999999</v>
      </c>
      <c r="E233" s="118">
        <v>235.99</v>
      </c>
      <c r="F233" s="118">
        <v>80.109399999999994</v>
      </c>
      <c r="G233" s="118">
        <v>38.970199999999998</v>
      </c>
      <c r="H233" s="118">
        <v>37</v>
      </c>
      <c r="I233" s="118">
        <v>30.7485</v>
      </c>
      <c r="J233" s="118">
        <v>4.6886000000000001</v>
      </c>
      <c r="K233" s="118">
        <v>10</v>
      </c>
      <c r="L233" s="118">
        <v>6.3741000000000003</v>
      </c>
      <c r="M233" s="118">
        <v>2.1756000000000002</v>
      </c>
      <c r="N233" s="118">
        <v>8.0516000000000005</v>
      </c>
      <c r="O233" s="118">
        <v>0</v>
      </c>
      <c r="P233" s="118">
        <v>308.84899999999999</v>
      </c>
    </row>
    <row r="234" spans="1:16" x14ac:dyDescent="0.25">
      <c r="A234" s="118" t="s">
        <v>207</v>
      </c>
      <c r="B234" s="118">
        <v>525.46349999999995</v>
      </c>
      <c r="C234" s="118">
        <v>25.423999999999999</v>
      </c>
      <c r="D234" s="118">
        <v>550.88750000000005</v>
      </c>
      <c r="E234" s="118">
        <v>495</v>
      </c>
      <c r="F234" s="118">
        <v>173.0889</v>
      </c>
      <c r="G234" s="118">
        <v>80.477800000000002</v>
      </c>
      <c r="H234" s="118">
        <v>43</v>
      </c>
      <c r="I234" s="118">
        <v>66.436999999999998</v>
      </c>
      <c r="J234" s="118"/>
      <c r="K234" s="118">
        <v>144</v>
      </c>
      <c r="L234" s="118">
        <v>13.7722</v>
      </c>
      <c r="M234" s="118">
        <v>78.136700000000005</v>
      </c>
      <c r="N234" s="118">
        <v>0</v>
      </c>
      <c r="O234" s="118">
        <v>0</v>
      </c>
      <c r="P234" s="118">
        <v>709.50199999999995</v>
      </c>
    </row>
    <row r="235" spans="1:16" x14ac:dyDescent="0.25">
      <c r="A235" s="118" t="s">
        <v>208</v>
      </c>
      <c r="B235" s="118">
        <v>453.34930000000003</v>
      </c>
      <c r="C235" s="118">
        <v>53.638500000000001</v>
      </c>
      <c r="D235" s="118">
        <v>506.98779999999999</v>
      </c>
      <c r="E235" s="118">
        <v>452.89</v>
      </c>
      <c r="F235" s="118">
        <v>159.29560000000001</v>
      </c>
      <c r="G235" s="118">
        <v>73.398600000000002</v>
      </c>
      <c r="H235" s="118">
        <v>53</v>
      </c>
      <c r="I235" s="118">
        <v>61.142699999999998</v>
      </c>
      <c r="J235" s="118"/>
      <c r="K235" s="118">
        <v>3</v>
      </c>
      <c r="L235" s="118">
        <v>12.6747</v>
      </c>
      <c r="M235" s="118"/>
      <c r="N235" s="118">
        <v>0</v>
      </c>
      <c r="O235" s="118">
        <v>0</v>
      </c>
      <c r="P235" s="118">
        <v>580.38639999999998</v>
      </c>
    </row>
    <row r="236" spans="1:16" x14ac:dyDescent="0.25">
      <c r="A236" s="118" t="s">
        <v>210</v>
      </c>
      <c r="B236" s="118">
        <v>629.71979999999996</v>
      </c>
      <c r="C236" s="118">
        <v>25.161799999999999</v>
      </c>
      <c r="D236" s="118">
        <v>654.88160000000005</v>
      </c>
      <c r="E236" s="118">
        <v>606.30999999999995</v>
      </c>
      <c r="F236" s="118">
        <v>205.7638</v>
      </c>
      <c r="G236" s="118">
        <v>100.1366</v>
      </c>
      <c r="H236" s="118">
        <v>32</v>
      </c>
      <c r="I236" s="118">
        <v>78.978700000000003</v>
      </c>
      <c r="J236" s="118"/>
      <c r="K236" s="118">
        <v>373</v>
      </c>
      <c r="L236" s="118">
        <v>16.372</v>
      </c>
      <c r="M236" s="118">
        <v>213.9768</v>
      </c>
      <c r="N236" s="118">
        <v>0</v>
      </c>
      <c r="O236" s="118">
        <v>0</v>
      </c>
      <c r="P236" s="118">
        <v>968.995</v>
      </c>
    </row>
    <row r="237" spans="1:16" x14ac:dyDescent="0.25">
      <c r="A237" s="118" t="s">
        <v>211</v>
      </c>
      <c r="B237" s="118">
        <v>161.20240000000001</v>
      </c>
      <c r="C237" s="118"/>
      <c r="D237" s="118">
        <v>161.20240000000001</v>
      </c>
      <c r="E237" s="118">
        <v>165.07</v>
      </c>
      <c r="F237" s="118">
        <v>50.649799999999999</v>
      </c>
      <c r="G237" s="118">
        <v>28.6051</v>
      </c>
      <c r="H237" s="118">
        <v>14</v>
      </c>
      <c r="I237" s="118">
        <v>19.440999999999999</v>
      </c>
      <c r="J237" s="118"/>
      <c r="K237" s="118">
        <v>26</v>
      </c>
      <c r="L237" s="118">
        <v>4.0301</v>
      </c>
      <c r="M237" s="118">
        <v>13.182</v>
      </c>
      <c r="N237" s="118">
        <v>0</v>
      </c>
      <c r="O237" s="118">
        <v>0</v>
      </c>
      <c r="P237" s="118">
        <v>202.98949999999999</v>
      </c>
    </row>
    <row r="238" spans="1:16" x14ac:dyDescent="0.25">
      <c r="A238" s="118" t="s">
        <v>212</v>
      </c>
      <c r="B238" s="120">
        <v>1059.6744000000001</v>
      </c>
      <c r="C238" s="118">
        <v>84.344800000000006</v>
      </c>
      <c r="D238" s="120">
        <v>1144.0192</v>
      </c>
      <c r="E238" s="118">
        <v>230</v>
      </c>
      <c r="F238" s="118">
        <v>359.45080000000002</v>
      </c>
      <c r="G238" s="118"/>
      <c r="H238" s="118">
        <v>94</v>
      </c>
      <c r="I238" s="118">
        <v>137.96870000000001</v>
      </c>
      <c r="J238" s="118"/>
      <c r="K238" s="118">
        <v>15</v>
      </c>
      <c r="L238" s="118">
        <v>28.6005</v>
      </c>
      <c r="M238" s="118"/>
      <c r="N238" s="118">
        <v>0</v>
      </c>
      <c r="O238" s="118">
        <v>0</v>
      </c>
      <c r="P238" s="120">
        <v>1144.0192</v>
      </c>
    </row>
    <row r="239" spans="1:16" x14ac:dyDescent="0.25">
      <c r="A239" s="118" t="s">
        <v>213</v>
      </c>
      <c r="B239" s="118">
        <v>289.87619999999998</v>
      </c>
      <c r="C239" s="118"/>
      <c r="D239" s="118">
        <v>289.87619999999998</v>
      </c>
      <c r="E239" s="118">
        <v>285</v>
      </c>
      <c r="F239" s="118">
        <v>91.079099999999997</v>
      </c>
      <c r="G239" s="118">
        <v>48.480200000000004</v>
      </c>
      <c r="H239" s="118">
        <v>10</v>
      </c>
      <c r="I239" s="118">
        <v>34.959099999999999</v>
      </c>
      <c r="J239" s="118"/>
      <c r="K239" s="118">
        <v>187</v>
      </c>
      <c r="L239" s="118">
        <v>7.2469000000000001</v>
      </c>
      <c r="M239" s="118">
        <v>107.8519</v>
      </c>
      <c r="N239" s="118">
        <v>0</v>
      </c>
      <c r="O239" s="118">
        <v>0</v>
      </c>
      <c r="P239" s="118">
        <v>446.20830000000001</v>
      </c>
    </row>
    <row r="240" spans="1:16" x14ac:dyDescent="0.25">
      <c r="A240" s="118" t="s">
        <v>214</v>
      </c>
      <c r="B240" s="118">
        <v>649.75890000000004</v>
      </c>
      <c r="C240" s="118">
        <v>31.4922</v>
      </c>
      <c r="D240" s="118">
        <v>681.25109999999995</v>
      </c>
      <c r="E240" s="118">
        <v>649.54</v>
      </c>
      <c r="F240" s="118">
        <v>214.04910000000001</v>
      </c>
      <c r="G240" s="118">
        <v>108.87269999999999</v>
      </c>
      <c r="H240" s="118">
        <v>88</v>
      </c>
      <c r="I240" s="118">
        <v>82.158900000000003</v>
      </c>
      <c r="J240" s="118">
        <v>4.3807999999999998</v>
      </c>
      <c r="K240" s="118">
        <v>23</v>
      </c>
      <c r="L240" s="118">
        <v>17.031300000000002</v>
      </c>
      <c r="M240" s="118">
        <v>3.5811999999999999</v>
      </c>
      <c r="N240" s="118">
        <v>21.772099999999998</v>
      </c>
      <c r="O240" s="118">
        <v>0</v>
      </c>
      <c r="P240" s="118">
        <v>819.85789999999997</v>
      </c>
    </row>
    <row r="241" spans="1:16" x14ac:dyDescent="0.25">
      <c r="A241" s="118" t="s">
        <v>215</v>
      </c>
      <c r="B241" s="118">
        <v>550.80499999999995</v>
      </c>
      <c r="C241" s="118">
        <v>28.8582</v>
      </c>
      <c r="D241" s="118">
        <v>579.66319999999996</v>
      </c>
      <c r="E241" s="118">
        <v>541.28</v>
      </c>
      <c r="F241" s="118">
        <v>182.1302</v>
      </c>
      <c r="G241" s="118">
        <v>89.787499999999994</v>
      </c>
      <c r="H241" s="118">
        <v>65</v>
      </c>
      <c r="I241" s="118">
        <v>69.907399999999996</v>
      </c>
      <c r="J241" s="118"/>
      <c r="K241" s="118">
        <v>106</v>
      </c>
      <c r="L241" s="118">
        <v>14.4916</v>
      </c>
      <c r="M241" s="118">
        <v>54.905099999999997</v>
      </c>
      <c r="N241" s="118">
        <v>11.5443</v>
      </c>
      <c r="O241" s="118">
        <v>0</v>
      </c>
      <c r="P241" s="118">
        <v>735.90009999999995</v>
      </c>
    </row>
    <row r="242" spans="1:16" x14ac:dyDescent="0.25">
      <c r="A242" s="118" t="s">
        <v>1153</v>
      </c>
      <c r="B242" s="118"/>
      <c r="C242" s="118"/>
      <c r="D242" s="118">
        <v>0</v>
      </c>
      <c r="E242" s="118"/>
      <c r="F242" s="118"/>
      <c r="G242" s="118"/>
      <c r="H242" s="118"/>
      <c r="I242" s="118">
        <v>0</v>
      </c>
      <c r="J242" s="118"/>
      <c r="K242" s="118"/>
      <c r="L242" s="118">
        <v>0</v>
      </c>
      <c r="M242" s="118"/>
      <c r="N242" s="118">
        <v>0</v>
      </c>
      <c r="O242" s="118">
        <v>0</v>
      </c>
      <c r="P242" s="118"/>
    </row>
    <row r="243" spans="1:16" x14ac:dyDescent="0.25">
      <c r="A243" s="118" t="s">
        <v>216</v>
      </c>
      <c r="B243" s="118"/>
      <c r="C243" s="118"/>
      <c r="D243" s="118">
        <v>0</v>
      </c>
      <c r="E243" s="118"/>
      <c r="F243" s="118"/>
      <c r="G243" s="118"/>
      <c r="H243" s="118"/>
      <c r="I243" s="118">
        <v>0</v>
      </c>
      <c r="J243" s="118"/>
      <c r="K243" s="118"/>
      <c r="L243" s="118">
        <v>0</v>
      </c>
      <c r="M243" s="118"/>
      <c r="N243" s="118">
        <v>0</v>
      </c>
      <c r="O243" s="118">
        <v>0</v>
      </c>
      <c r="P243" s="118"/>
    </row>
    <row r="244" spans="1:16" x14ac:dyDescent="0.25">
      <c r="A244" s="118" t="s">
        <v>217</v>
      </c>
      <c r="B244" s="120">
        <v>1435.5279</v>
      </c>
      <c r="C244" s="118">
        <v>101.41459999999999</v>
      </c>
      <c r="D244" s="120">
        <v>1536.9425000000001</v>
      </c>
      <c r="E244" s="120">
        <v>1475.14</v>
      </c>
      <c r="F244" s="118">
        <v>482.90730000000002</v>
      </c>
      <c r="G244" s="118">
        <v>248.0582</v>
      </c>
      <c r="H244" s="118">
        <v>98</v>
      </c>
      <c r="I244" s="118">
        <v>185.3553</v>
      </c>
      <c r="J244" s="118"/>
      <c r="K244" s="118">
        <v>649</v>
      </c>
      <c r="L244" s="118">
        <v>38.4236</v>
      </c>
      <c r="M244" s="118">
        <v>366.34589999999997</v>
      </c>
      <c r="N244" s="118">
        <v>15.3874</v>
      </c>
      <c r="O244" s="118">
        <v>0</v>
      </c>
      <c r="P244" s="120">
        <v>2166.7339999999999</v>
      </c>
    </row>
    <row r="245" spans="1:16" x14ac:dyDescent="0.25">
      <c r="A245" s="118" t="s">
        <v>218</v>
      </c>
      <c r="B245" s="118">
        <v>95.587400000000002</v>
      </c>
      <c r="C245" s="118"/>
      <c r="D245" s="118">
        <v>95.587400000000002</v>
      </c>
      <c r="E245" s="118">
        <v>93.39</v>
      </c>
      <c r="F245" s="118">
        <v>30.0336</v>
      </c>
      <c r="G245" s="118">
        <v>15.8391</v>
      </c>
      <c r="H245" s="118">
        <v>12</v>
      </c>
      <c r="I245" s="118">
        <v>11.527799999999999</v>
      </c>
      <c r="J245" s="118">
        <v>0.35410000000000003</v>
      </c>
      <c r="K245" s="118"/>
      <c r="L245" s="118">
        <v>2.3896999999999999</v>
      </c>
      <c r="M245" s="118"/>
      <c r="N245" s="118">
        <v>0</v>
      </c>
      <c r="O245" s="118">
        <v>0</v>
      </c>
      <c r="P245" s="118">
        <v>111.78060000000001</v>
      </c>
    </row>
    <row r="246" spans="1:16" x14ac:dyDescent="0.25">
      <c r="A246" s="118" t="s">
        <v>219</v>
      </c>
      <c r="B246" s="120">
        <v>1068.0703000000001</v>
      </c>
      <c r="C246" s="118"/>
      <c r="D246" s="120">
        <v>1068.0703000000001</v>
      </c>
      <c r="E246" s="118">
        <v>993</v>
      </c>
      <c r="F246" s="118">
        <v>335.58769999999998</v>
      </c>
      <c r="G246" s="118">
        <v>164.35310000000001</v>
      </c>
      <c r="H246" s="118">
        <v>86</v>
      </c>
      <c r="I246" s="118">
        <v>128.80930000000001</v>
      </c>
      <c r="J246" s="118"/>
      <c r="K246" s="118">
        <v>20</v>
      </c>
      <c r="L246" s="118">
        <v>26.701799999999999</v>
      </c>
      <c r="M246" s="118"/>
      <c r="N246" s="118">
        <v>0</v>
      </c>
      <c r="O246" s="118">
        <v>0</v>
      </c>
      <c r="P246" s="120">
        <v>1232.4233999999999</v>
      </c>
    </row>
    <row r="247" spans="1:16" x14ac:dyDescent="0.25">
      <c r="A247" s="118" t="s">
        <v>220</v>
      </c>
      <c r="B247" s="118">
        <v>100.82810000000001</v>
      </c>
      <c r="C247" s="118"/>
      <c r="D247" s="118">
        <v>100.82810000000001</v>
      </c>
      <c r="E247" s="118">
        <v>108.41</v>
      </c>
      <c r="F247" s="118">
        <v>31.680199999999999</v>
      </c>
      <c r="G247" s="118">
        <v>19.182500000000001</v>
      </c>
      <c r="H247" s="118">
        <v>12</v>
      </c>
      <c r="I247" s="118">
        <v>12.1599</v>
      </c>
      <c r="J247" s="118"/>
      <c r="K247" s="118">
        <v>4</v>
      </c>
      <c r="L247" s="118">
        <v>2.5207000000000002</v>
      </c>
      <c r="M247" s="118">
        <v>0.88759999999999994</v>
      </c>
      <c r="N247" s="118">
        <v>0</v>
      </c>
      <c r="O247" s="118">
        <v>0</v>
      </c>
      <c r="P247" s="118">
        <v>120.8982</v>
      </c>
    </row>
    <row r="248" spans="1:16" x14ac:dyDescent="0.25">
      <c r="A248" s="118" t="s">
        <v>221</v>
      </c>
      <c r="B248" s="118">
        <v>868.06460000000004</v>
      </c>
      <c r="C248" s="118">
        <v>282.5301</v>
      </c>
      <c r="D248" s="120">
        <v>1150.5947000000001</v>
      </c>
      <c r="E248" s="118">
        <v>494</v>
      </c>
      <c r="F248" s="118">
        <v>361.51690000000002</v>
      </c>
      <c r="G248" s="118">
        <v>33.120800000000003</v>
      </c>
      <c r="H248" s="118">
        <v>77</v>
      </c>
      <c r="I248" s="118">
        <v>138.76169999999999</v>
      </c>
      <c r="J248" s="118"/>
      <c r="K248" s="118">
        <v>76</v>
      </c>
      <c r="L248" s="118">
        <v>28.764900000000001</v>
      </c>
      <c r="M248" s="118">
        <v>28.341100000000001</v>
      </c>
      <c r="N248" s="118">
        <v>14.9107</v>
      </c>
      <c r="O248" s="118">
        <v>0</v>
      </c>
      <c r="P248" s="120">
        <v>1226.9673</v>
      </c>
    </row>
    <row r="249" spans="1:16" x14ac:dyDescent="0.25">
      <c r="A249" s="118" t="s">
        <v>222</v>
      </c>
      <c r="B249" s="118">
        <v>224.33959999999999</v>
      </c>
      <c r="C249" s="118"/>
      <c r="D249" s="118">
        <v>224.33959999999999</v>
      </c>
      <c r="E249" s="118">
        <v>223.42</v>
      </c>
      <c r="F249" s="118">
        <v>70.487499999999997</v>
      </c>
      <c r="G249" s="118">
        <v>38.2331</v>
      </c>
      <c r="H249" s="118">
        <v>20</v>
      </c>
      <c r="I249" s="118">
        <v>27.055399999999999</v>
      </c>
      <c r="J249" s="118"/>
      <c r="K249" s="118"/>
      <c r="L249" s="118">
        <v>5.6085000000000003</v>
      </c>
      <c r="M249" s="118"/>
      <c r="N249" s="118">
        <v>7.3635000000000002</v>
      </c>
      <c r="O249" s="118">
        <v>0</v>
      </c>
      <c r="P249" s="118">
        <v>269.93619999999999</v>
      </c>
    </row>
    <row r="250" spans="1:16" x14ac:dyDescent="0.25">
      <c r="A250" s="118" t="s">
        <v>1168</v>
      </c>
      <c r="B250" s="118">
        <v>382.46069999999997</v>
      </c>
      <c r="C250" s="118">
        <v>14.020200000000001</v>
      </c>
      <c r="D250" s="118">
        <v>396.48090000000002</v>
      </c>
      <c r="E250" s="118">
        <v>235</v>
      </c>
      <c r="F250" s="118">
        <v>124.57429999999999</v>
      </c>
      <c r="G250" s="118">
        <v>27.606400000000001</v>
      </c>
      <c r="H250" s="118">
        <v>54</v>
      </c>
      <c r="I250" s="118">
        <v>47.815600000000003</v>
      </c>
      <c r="J250" s="118">
        <v>4.6383000000000001</v>
      </c>
      <c r="K250" s="118">
        <v>20</v>
      </c>
      <c r="L250" s="118">
        <v>9.9120000000000008</v>
      </c>
      <c r="M250" s="118">
        <v>6.0528000000000004</v>
      </c>
      <c r="N250" s="118">
        <v>7.1193999999999997</v>
      </c>
      <c r="O250" s="118">
        <v>0</v>
      </c>
      <c r="P250" s="118">
        <v>441.89780000000002</v>
      </c>
    </row>
    <row r="251" spans="1:16" x14ac:dyDescent="0.25">
      <c r="A251" s="118" t="s">
        <v>1253</v>
      </c>
      <c r="B251" s="118">
        <v>69.801000000000002</v>
      </c>
      <c r="C251" s="118"/>
      <c r="D251" s="118">
        <v>69.801000000000002</v>
      </c>
      <c r="E251" s="118">
        <v>64</v>
      </c>
      <c r="F251" s="118">
        <v>21.9315</v>
      </c>
      <c r="G251" s="118">
        <v>10.517099999999999</v>
      </c>
      <c r="H251" s="118">
        <v>5</v>
      </c>
      <c r="I251" s="118">
        <v>8.4179999999999993</v>
      </c>
      <c r="J251" s="118"/>
      <c r="K251" s="118">
        <v>13</v>
      </c>
      <c r="L251" s="118">
        <v>1.7450000000000001</v>
      </c>
      <c r="M251" s="118">
        <v>6.7530000000000001</v>
      </c>
      <c r="N251" s="118">
        <v>0</v>
      </c>
      <c r="O251" s="118">
        <v>0</v>
      </c>
      <c r="P251" s="118">
        <v>87.071100000000001</v>
      </c>
    </row>
    <row r="252" spans="1:16" x14ac:dyDescent="0.25">
      <c r="A252" s="118" t="s">
        <v>223</v>
      </c>
      <c r="B252" s="120">
        <v>2988.8294999999998</v>
      </c>
      <c r="C252" s="118">
        <v>62.715800000000002</v>
      </c>
      <c r="D252" s="120">
        <v>3051.5453000000002</v>
      </c>
      <c r="E252" s="120">
        <v>1184.75</v>
      </c>
      <c r="F252" s="118">
        <v>958.79549999999995</v>
      </c>
      <c r="G252" s="118">
        <v>56.488599999999998</v>
      </c>
      <c r="H252" s="118">
        <v>352</v>
      </c>
      <c r="I252" s="118">
        <v>368.01639999999998</v>
      </c>
      <c r="J252" s="118"/>
      <c r="K252" s="118">
        <v>11</v>
      </c>
      <c r="L252" s="118">
        <v>76.288600000000002</v>
      </c>
      <c r="M252" s="118"/>
      <c r="N252" s="118">
        <v>0</v>
      </c>
      <c r="O252" s="118">
        <v>0</v>
      </c>
      <c r="P252" s="120">
        <v>3108.0338999999999</v>
      </c>
    </row>
    <row r="253" spans="1:16" x14ac:dyDescent="0.25">
      <c r="A253" s="118" t="s">
        <v>532</v>
      </c>
      <c r="B253" s="118">
        <v>189.75659999999999</v>
      </c>
      <c r="C253" s="118"/>
      <c r="D253" s="118">
        <v>133.14420000000001</v>
      </c>
      <c r="E253" s="118">
        <v>99</v>
      </c>
      <c r="F253" s="118">
        <v>59.621499999999997</v>
      </c>
      <c r="G253" s="118">
        <v>9.8445999999999998</v>
      </c>
      <c r="H253" s="118">
        <v>14</v>
      </c>
      <c r="I253" s="118">
        <v>16.057200000000002</v>
      </c>
      <c r="J253" s="118"/>
      <c r="K253" s="118">
        <v>12</v>
      </c>
      <c r="L253" s="118">
        <v>3.3285999999999998</v>
      </c>
      <c r="M253" s="118">
        <v>5.2027999999999999</v>
      </c>
      <c r="N253" s="118">
        <v>0</v>
      </c>
      <c r="O253" s="118">
        <v>0</v>
      </c>
      <c r="P253" s="118">
        <v>204.804</v>
      </c>
    </row>
    <row r="254" spans="1:16" x14ac:dyDescent="0.25">
      <c r="A254" s="118" t="s">
        <v>224</v>
      </c>
      <c r="B254" s="118">
        <v>448.03699999999998</v>
      </c>
      <c r="C254" s="118">
        <v>19.186199999999999</v>
      </c>
      <c r="D254" s="118">
        <v>467.22320000000002</v>
      </c>
      <c r="E254" s="118">
        <v>251.5</v>
      </c>
      <c r="F254" s="118">
        <v>146.8015</v>
      </c>
      <c r="G254" s="118">
        <v>26.174600000000002</v>
      </c>
      <c r="H254" s="118">
        <v>65</v>
      </c>
      <c r="I254" s="118">
        <v>56.347099999999998</v>
      </c>
      <c r="J254" s="118">
        <v>6.4897</v>
      </c>
      <c r="K254" s="118">
        <v>12</v>
      </c>
      <c r="L254" s="118">
        <v>11.6806</v>
      </c>
      <c r="M254" s="118">
        <v>0.19170000000000001</v>
      </c>
      <c r="N254" s="118">
        <v>0</v>
      </c>
      <c r="O254" s="118">
        <v>0</v>
      </c>
      <c r="P254" s="118">
        <v>500.07920000000001</v>
      </c>
    </row>
    <row r="255" spans="1:16" x14ac:dyDescent="0.25">
      <c r="A255" s="118" t="s">
        <v>225</v>
      </c>
      <c r="B255" s="118">
        <v>691.68470000000002</v>
      </c>
      <c r="C255" s="118">
        <v>86.371799999999993</v>
      </c>
      <c r="D255" s="118">
        <v>778.05650000000003</v>
      </c>
      <c r="E255" s="118">
        <v>510</v>
      </c>
      <c r="F255" s="118">
        <v>244.46539999999999</v>
      </c>
      <c r="G255" s="118">
        <v>66.383700000000005</v>
      </c>
      <c r="H255" s="118">
        <v>122</v>
      </c>
      <c r="I255" s="118">
        <v>93.833600000000004</v>
      </c>
      <c r="J255" s="118">
        <v>21.1248</v>
      </c>
      <c r="K255" s="118">
        <v>41</v>
      </c>
      <c r="L255" s="118">
        <v>19.4514</v>
      </c>
      <c r="M255" s="118">
        <v>12.9292</v>
      </c>
      <c r="N255" s="118">
        <v>0</v>
      </c>
      <c r="O255" s="118">
        <v>0</v>
      </c>
      <c r="P255" s="118">
        <v>878.49419999999998</v>
      </c>
    </row>
    <row r="256" spans="1:16" x14ac:dyDescent="0.25">
      <c r="A256" s="118" t="s">
        <v>226</v>
      </c>
      <c r="B256" s="120">
        <v>4679.5796</v>
      </c>
      <c r="C256" s="118">
        <v>153.65</v>
      </c>
      <c r="D256" s="120">
        <v>4833.2295999999997</v>
      </c>
      <c r="E256" s="120">
        <v>3175.91</v>
      </c>
      <c r="F256" s="120">
        <v>1518.6007</v>
      </c>
      <c r="G256" s="118">
        <v>414.32729999999998</v>
      </c>
      <c r="H256" s="118">
        <v>570</v>
      </c>
      <c r="I256" s="118">
        <v>582.88750000000005</v>
      </c>
      <c r="J256" s="118"/>
      <c r="K256" s="115">
        <v>1271</v>
      </c>
      <c r="L256" s="118">
        <v>120.83069999999999</v>
      </c>
      <c r="M256" s="118">
        <v>690.10159999999996</v>
      </c>
      <c r="N256" s="118">
        <v>0</v>
      </c>
      <c r="O256" s="118">
        <v>0</v>
      </c>
      <c r="P256" s="120">
        <v>5937.6584999999995</v>
      </c>
    </row>
    <row r="257" spans="1:16" x14ac:dyDescent="0.25">
      <c r="A257" s="118" t="s">
        <v>227</v>
      </c>
      <c r="B257" s="120">
        <v>4234.4427999999998</v>
      </c>
      <c r="C257" s="118">
        <v>147.3708</v>
      </c>
      <c r="D257" s="120">
        <v>4381.8136000000004</v>
      </c>
      <c r="E257" s="120">
        <v>1973</v>
      </c>
      <c r="F257" s="120">
        <v>1376.7657999999999</v>
      </c>
      <c r="G257" s="118">
        <v>149.05850000000001</v>
      </c>
      <c r="H257" s="118">
        <v>607</v>
      </c>
      <c r="I257" s="118">
        <v>528.44669999999996</v>
      </c>
      <c r="J257" s="118">
        <v>58.914999999999999</v>
      </c>
      <c r="K257" s="118">
        <v>61</v>
      </c>
      <c r="L257" s="118">
        <v>109.5453</v>
      </c>
      <c r="M257" s="118"/>
      <c r="N257" s="118">
        <v>12.8003</v>
      </c>
      <c r="O257" s="118">
        <v>0</v>
      </c>
      <c r="P257" s="120">
        <v>4602.5874000000003</v>
      </c>
    </row>
    <row r="258" spans="1:16" x14ac:dyDescent="0.25">
      <c r="A258" s="118" t="s">
        <v>228</v>
      </c>
      <c r="B258" s="120">
        <v>6981.1125000000002</v>
      </c>
      <c r="C258" s="118">
        <v>264.59570000000002</v>
      </c>
      <c r="D258" s="120">
        <v>7245.7082</v>
      </c>
      <c r="E258" s="120">
        <v>4585.04</v>
      </c>
      <c r="F258" s="120">
        <v>2276.6015000000002</v>
      </c>
      <c r="G258" s="118">
        <v>577.1096</v>
      </c>
      <c r="H258" s="115">
        <v>1304</v>
      </c>
      <c r="I258" s="118">
        <v>873.83240000000001</v>
      </c>
      <c r="J258" s="118">
        <v>322.62569999999999</v>
      </c>
      <c r="K258" s="118">
        <v>233</v>
      </c>
      <c r="L258" s="118">
        <v>181.14269999999999</v>
      </c>
      <c r="M258" s="118">
        <v>31.1144</v>
      </c>
      <c r="N258" s="118">
        <v>43.116700000000002</v>
      </c>
      <c r="O258" s="118">
        <v>0</v>
      </c>
      <c r="P258" s="120">
        <v>8219.6746000000003</v>
      </c>
    </row>
    <row r="259" spans="1:16" x14ac:dyDescent="0.25">
      <c r="A259" s="118" t="s">
        <v>229</v>
      </c>
      <c r="B259" s="120">
        <v>5653.0454</v>
      </c>
      <c r="C259" s="118">
        <v>300.39670000000001</v>
      </c>
      <c r="D259" s="120">
        <v>5953.4421000000002</v>
      </c>
      <c r="E259" s="120">
        <v>2354.39</v>
      </c>
      <c r="F259" s="120">
        <v>1870.5715</v>
      </c>
      <c r="G259" s="118">
        <v>120.9546</v>
      </c>
      <c r="H259" s="118">
        <v>813</v>
      </c>
      <c r="I259" s="118">
        <v>717.98509999999999</v>
      </c>
      <c r="J259" s="118">
        <v>71.261200000000002</v>
      </c>
      <c r="K259" s="118">
        <v>95</v>
      </c>
      <c r="L259" s="118">
        <v>148.83609999999999</v>
      </c>
      <c r="M259" s="118"/>
      <c r="N259" s="118">
        <v>0</v>
      </c>
      <c r="O259" s="118">
        <v>0</v>
      </c>
      <c r="P259" s="120">
        <v>6145.6579000000002</v>
      </c>
    </row>
    <row r="260" spans="1:16" x14ac:dyDescent="0.25">
      <c r="A260" s="118" t="s">
        <v>230</v>
      </c>
      <c r="B260" s="118">
        <v>569.375</v>
      </c>
      <c r="C260" s="118">
        <v>153.03389999999999</v>
      </c>
      <c r="D260" s="118">
        <v>722.40890000000002</v>
      </c>
      <c r="E260" s="118">
        <v>270</v>
      </c>
      <c r="F260" s="118">
        <v>226.98089999999999</v>
      </c>
      <c r="G260" s="118">
        <v>10.754799999999999</v>
      </c>
      <c r="H260" s="118">
        <v>106</v>
      </c>
      <c r="I260" s="118">
        <v>87.122500000000002</v>
      </c>
      <c r="J260" s="118">
        <v>14.158099999999999</v>
      </c>
      <c r="K260" s="118"/>
      <c r="L260" s="118">
        <v>18.060199999999998</v>
      </c>
      <c r="M260" s="118"/>
      <c r="N260" s="118">
        <v>10.0474</v>
      </c>
      <c r="O260" s="118">
        <v>0</v>
      </c>
      <c r="P260" s="118">
        <v>757.36919999999998</v>
      </c>
    </row>
    <row r="261" spans="1:16" x14ac:dyDescent="0.25">
      <c r="A261" s="118" t="s">
        <v>231</v>
      </c>
      <c r="B261" s="120">
        <v>3199.0835999999999</v>
      </c>
      <c r="C261" s="118">
        <v>98.817899999999995</v>
      </c>
      <c r="D261" s="120">
        <v>3297.9014999999999</v>
      </c>
      <c r="E261" s="120">
        <v>1122.5</v>
      </c>
      <c r="F261" s="120">
        <v>1036.2007000000001</v>
      </c>
      <c r="G261" s="118">
        <v>21.5748</v>
      </c>
      <c r="H261" s="118">
        <v>504</v>
      </c>
      <c r="I261" s="118">
        <v>397.7269</v>
      </c>
      <c r="J261" s="118">
        <v>79.704800000000006</v>
      </c>
      <c r="K261" s="118">
        <v>6</v>
      </c>
      <c r="L261" s="118">
        <v>82.447500000000005</v>
      </c>
      <c r="M261" s="118"/>
      <c r="N261" s="118">
        <v>0</v>
      </c>
      <c r="O261" s="118">
        <v>0</v>
      </c>
      <c r="P261" s="120">
        <v>3399.1810999999998</v>
      </c>
    </row>
    <row r="262" spans="1:16" x14ac:dyDescent="0.25">
      <c r="A262" s="118" t="s">
        <v>232</v>
      </c>
      <c r="B262" s="120">
        <v>1402.4963</v>
      </c>
      <c r="C262" s="118">
        <v>98.199200000000005</v>
      </c>
      <c r="D262" s="120">
        <v>1500.6955</v>
      </c>
      <c r="E262" s="118">
        <v>745.88</v>
      </c>
      <c r="F262" s="118">
        <v>471.51850000000002</v>
      </c>
      <c r="G262" s="118">
        <v>68.590400000000002</v>
      </c>
      <c r="H262" s="118">
        <v>233</v>
      </c>
      <c r="I262" s="118">
        <v>180.98390000000001</v>
      </c>
      <c r="J262" s="118">
        <v>39.012099999999997</v>
      </c>
      <c r="K262" s="118">
        <v>3</v>
      </c>
      <c r="L262" s="118">
        <v>37.517400000000002</v>
      </c>
      <c r="M262" s="118"/>
      <c r="N262" s="118">
        <v>0</v>
      </c>
      <c r="O262" s="118">
        <v>0</v>
      </c>
      <c r="P262" s="120">
        <v>1608.298</v>
      </c>
    </row>
    <row r="263" spans="1:16" x14ac:dyDescent="0.25">
      <c r="A263" s="118" t="s">
        <v>233</v>
      </c>
      <c r="B263" s="120">
        <v>2920.5266000000001</v>
      </c>
      <c r="C263" s="118">
        <v>143.27780000000001</v>
      </c>
      <c r="D263" s="120">
        <v>3063.8044</v>
      </c>
      <c r="E263" s="120">
        <v>1109</v>
      </c>
      <c r="F263" s="118">
        <v>962.64729999999997</v>
      </c>
      <c r="G263" s="118">
        <v>36.588200000000001</v>
      </c>
      <c r="H263" s="118">
        <v>268</v>
      </c>
      <c r="I263" s="118">
        <v>369.4948</v>
      </c>
      <c r="J263" s="118"/>
      <c r="K263" s="118"/>
      <c r="L263" s="118">
        <v>76.595100000000002</v>
      </c>
      <c r="M263" s="118"/>
      <c r="N263" s="118">
        <v>0</v>
      </c>
      <c r="O263" s="118">
        <v>0</v>
      </c>
      <c r="P263" s="120">
        <v>3100.3926000000001</v>
      </c>
    </row>
    <row r="264" spans="1:16" x14ac:dyDescent="0.25">
      <c r="A264" s="118" t="s">
        <v>234</v>
      </c>
      <c r="B264" s="118">
        <v>951.35180000000003</v>
      </c>
      <c r="C264" s="118">
        <v>15.3232</v>
      </c>
      <c r="D264" s="118">
        <v>966.67499999999995</v>
      </c>
      <c r="E264" s="118">
        <v>293.57</v>
      </c>
      <c r="F264" s="118">
        <v>303.72930000000002</v>
      </c>
      <c r="G264" s="118"/>
      <c r="H264" s="118">
        <v>101</v>
      </c>
      <c r="I264" s="118">
        <v>116.581</v>
      </c>
      <c r="J264" s="118"/>
      <c r="K264" s="118">
        <v>1</v>
      </c>
      <c r="L264" s="118">
        <v>24.166899999999998</v>
      </c>
      <c r="M264" s="118"/>
      <c r="N264" s="118">
        <v>0</v>
      </c>
      <c r="O264" s="118">
        <v>0</v>
      </c>
      <c r="P264" s="118">
        <v>966.67499999999995</v>
      </c>
    </row>
    <row r="265" spans="1:16" x14ac:dyDescent="0.25">
      <c r="A265" s="118" t="s">
        <v>533</v>
      </c>
      <c r="B265" s="118">
        <v>400.23079999999999</v>
      </c>
      <c r="C265" s="118"/>
      <c r="D265" s="118">
        <v>304.88130000000001</v>
      </c>
      <c r="E265" s="118">
        <v>172</v>
      </c>
      <c r="F265" s="118">
        <v>125.7525</v>
      </c>
      <c r="G265" s="118">
        <v>11.5619</v>
      </c>
      <c r="H265" s="118">
        <v>57</v>
      </c>
      <c r="I265" s="118">
        <v>36.768700000000003</v>
      </c>
      <c r="J265" s="118">
        <v>15.173500000000001</v>
      </c>
      <c r="K265" s="118"/>
      <c r="L265" s="118">
        <v>7.6219999999999999</v>
      </c>
      <c r="M265" s="118"/>
      <c r="N265" s="118">
        <v>0.75039999999999996</v>
      </c>
      <c r="O265" s="118">
        <v>0</v>
      </c>
      <c r="P265" s="118">
        <v>427.71660000000003</v>
      </c>
    </row>
    <row r="266" spans="1:16" x14ac:dyDescent="0.25">
      <c r="A266" s="118" t="s">
        <v>235</v>
      </c>
      <c r="B266" s="120">
        <v>2715.5515999999998</v>
      </c>
      <c r="C266" s="118">
        <v>154.64500000000001</v>
      </c>
      <c r="D266" s="120">
        <v>2870.1966000000002</v>
      </c>
      <c r="E266" s="118">
        <v>985</v>
      </c>
      <c r="F266" s="118">
        <v>901.81579999999997</v>
      </c>
      <c r="G266" s="118">
        <v>20.796099999999999</v>
      </c>
      <c r="H266" s="118">
        <v>376</v>
      </c>
      <c r="I266" s="118">
        <v>346.14569999999998</v>
      </c>
      <c r="J266" s="118">
        <v>22.390699999999999</v>
      </c>
      <c r="K266" s="118">
        <v>32</v>
      </c>
      <c r="L266" s="118">
        <v>71.754900000000006</v>
      </c>
      <c r="M266" s="118"/>
      <c r="N266" s="118">
        <v>0</v>
      </c>
      <c r="O266" s="118">
        <v>0</v>
      </c>
      <c r="P266" s="120">
        <v>2913.3834000000002</v>
      </c>
    </row>
    <row r="267" spans="1:16" x14ac:dyDescent="0.25">
      <c r="A267" s="118" t="s">
        <v>236</v>
      </c>
      <c r="B267" s="120">
        <v>10452.843800000001</v>
      </c>
      <c r="C267" s="118">
        <v>297.80180000000001</v>
      </c>
      <c r="D267" s="120">
        <v>10750.6456</v>
      </c>
      <c r="E267" s="120">
        <v>3192.98</v>
      </c>
      <c r="F267" s="120">
        <v>3377.8528000000001</v>
      </c>
      <c r="G267" s="118"/>
      <c r="H267" s="115">
        <v>1925</v>
      </c>
      <c r="I267" s="120">
        <v>1296.5279</v>
      </c>
      <c r="J267" s="118">
        <v>471.35410000000002</v>
      </c>
      <c r="K267" s="118">
        <v>230</v>
      </c>
      <c r="L267" s="118">
        <v>268.76609999999999</v>
      </c>
      <c r="M267" s="118"/>
      <c r="N267" s="118">
        <v>0</v>
      </c>
      <c r="O267" s="118">
        <v>0</v>
      </c>
      <c r="P267" s="120">
        <v>11221.9997</v>
      </c>
    </row>
    <row r="268" spans="1:16" x14ac:dyDescent="0.25">
      <c r="A268" s="118" t="s">
        <v>237</v>
      </c>
      <c r="B268" s="118">
        <v>466.16660000000002</v>
      </c>
      <c r="C268" s="118">
        <v>33.405799999999999</v>
      </c>
      <c r="D268" s="118">
        <v>499.57240000000002</v>
      </c>
      <c r="E268" s="118">
        <v>218.5</v>
      </c>
      <c r="F268" s="118">
        <v>156.96559999999999</v>
      </c>
      <c r="G268" s="118">
        <v>15.383599999999999</v>
      </c>
      <c r="H268" s="118">
        <v>70</v>
      </c>
      <c r="I268" s="118">
        <v>60.248399999999997</v>
      </c>
      <c r="J268" s="118">
        <v>7.3136999999999999</v>
      </c>
      <c r="K268" s="118"/>
      <c r="L268" s="118">
        <v>12.4893</v>
      </c>
      <c r="M268" s="118"/>
      <c r="N268" s="118">
        <v>7.1520000000000001</v>
      </c>
      <c r="O268" s="118">
        <v>0</v>
      </c>
      <c r="P268" s="118">
        <v>529.42169999999999</v>
      </c>
    </row>
    <row r="269" spans="1:16" x14ac:dyDescent="0.25">
      <c r="A269" s="118" t="s">
        <v>238</v>
      </c>
      <c r="B269" s="120">
        <v>2324.6003000000001</v>
      </c>
      <c r="C269" s="118">
        <v>112.038</v>
      </c>
      <c r="D269" s="120">
        <v>2436.6383000000001</v>
      </c>
      <c r="E269" s="120">
        <v>1117</v>
      </c>
      <c r="F269" s="118">
        <v>765.59180000000003</v>
      </c>
      <c r="G269" s="118">
        <v>87.852099999999993</v>
      </c>
      <c r="H269" s="118">
        <v>428</v>
      </c>
      <c r="I269" s="118">
        <v>293.85860000000002</v>
      </c>
      <c r="J269" s="118">
        <v>100.6061</v>
      </c>
      <c r="K269" s="118">
        <v>7</v>
      </c>
      <c r="L269" s="118">
        <v>60.915999999999997</v>
      </c>
      <c r="M269" s="118"/>
      <c r="N269" s="118">
        <v>18.868300000000001</v>
      </c>
      <c r="O269" s="118">
        <v>0</v>
      </c>
      <c r="P269" s="120">
        <v>2643.9648000000002</v>
      </c>
    </row>
    <row r="270" spans="1:16" x14ac:dyDescent="0.25">
      <c r="A270" s="118" t="s">
        <v>239</v>
      </c>
      <c r="B270" s="118">
        <v>231.982</v>
      </c>
      <c r="C270" s="118"/>
      <c r="D270" s="118">
        <v>231.982</v>
      </c>
      <c r="E270" s="118">
        <v>74</v>
      </c>
      <c r="F270" s="118">
        <v>72.8887</v>
      </c>
      <c r="G270" s="118">
        <v>0.27779999999999999</v>
      </c>
      <c r="H270" s="118">
        <v>35</v>
      </c>
      <c r="I270" s="118">
        <v>27.977</v>
      </c>
      <c r="J270" s="118">
        <v>5.2671999999999999</v>
      </c>
      <c r="K270" s="118"/>
      <c r="L270" s="118">
        <v>5.7995999999999999</v>
      </c>
      <c r="M270" s="118"/>
      <c r="N270" s="118">
        <v>0</v>
      </c>
      <c r="O270" s="118">
        <v>0</v>
      </c>
      <c r="P270" s="118">
        <v>237.52699999999999</v>
      </c>
    </row>
    <row r="271" spans="1:16" x14ac:dyDescent="0.25">
      <c r="A271" s="118" t="s">
        <v>240</v>
      </c>
      <c r="B271" s="120">
        <v>1097.9302</v>
      </c>
      <c r="C271" s="118">
        <v>55.518799999999999</v>
      </c>
      <c r="D271" s="120">
        <v>1153.4490000000001</v>
      </c>
      <c r="E271" s="118">
        <v>526</v>
      </c>
      <c r="F271" s="118">
        <v>362.41370000000001</v>
      </c>
      <c r="G271" s="118">
        <v>40.896599999999999</v>
      </c>
      <c r="H271" s="118">
        <v>168</v>
      </c>
      <c r="I271" s="118">
        <v>139.10589999999999</v>
      </c>
      <c r="J271" s="118">
        <v>21.670500000000001</v>
      </c>
      <c r="K271" s="118">
        <v>6</v>
      </c>
      <c r="L271" s="118">
        <v>28.836200000000002</v>
      </c>
      <c r="M271" s="118"/>
      <c r="N271" s="118">
        <v>17.064599999999999</v>
      </c>
      <c r="O271" s="118">
        <v>0.16089999999999999</v>
      </c>
      <c r="P271" s="120">
        <v>1233.2416000000001</v>
      </c>
    </row>
    <row r="272" spans="1:16" x14ac:dyDescent="0.25">
      <c r="A272" s="118" t="s">
        <v>241</v>
      </c>
      <c r="B272" s="118">
        <v>160.3623</v>
      </c>
      <c r="C272" s="118">
        <v>8.6323000000000008</v>
      </c>
      <c r="D272" s="118">
        <v>168.99459999999999</v>
      </c>
      <c r="E272" s="118">
        <v>88</v>
      </c>
      <c r="F272" s="118">
        <v>53.098100000000002</v>
      </c>
      <c r="G272" s="118">
        <v>8.7255000000000003</v>
      </c>
      <c r="H272" s="118">
        <v>18</v>
      </c>
      <c r="I272" s="118">
        <v>20.380700000000001</v>
      </c>
      <c r="J272" s="118"/>
      <c r="K272" s="118"/>
      <c r="L272" s="118">
        <v>4.2248999999999999</v>
      </c>
      <c r="M272" s="118"/>
      <c r="N272" s="118">
        <v>0</v>
      </c>
      <c r="O272" s="118">
        <v>0</v>
      </c>
      <c r="P272" s="118">
        <v>177.7201</v>
      </c>
    </row>
    <row r="273" spans="1:16" x14ac:dyDescent="0.25">
      <c r="A273" s="118" t="s">
        <v>242</v>
      </c>
      <c r="B273" s="118">
        <v>506.81920000000002</v>
      </c>
      <c r="C273" s="118">
        <v>17.541799999999999</v>
      </c>
      <c r="D273" s="118">
        <v>524.36099999999999</v>
      </c>
      <c r="E273" s="118">
        <v>255.07</v>
      </c>
      <c r="F273" s="118">
        <v>164.7542</v>
      </c>
      <c r="G273" s="118">
        <v>22.578900000000001</v>
      </c>
      <c r="H273" s="118">
        <v>49</v>
      </c>
      <c r="I273" s="118">
        <v>63.237900000000003</v>
      </c>
      <c r="J273" s="118"/>
      <c r="K273" s="118"/>
      <c r="L273" s="118">
        <v>13.109</v>
      </c>
      <c r="M273" s="118"/>
      <c r="N273" s="118">
        <v>0</v>
      </c>
      <c r="O273" s="118">
        <v>0</v>
      </c>
      <c r="P273" s="118">
        <v>546.93989999999997</v>
      </c>
    </row>
    <row r="274" spans="1:16" x14ac:dyDescent="0.25">
      <c r="A274" s="118" t="s">
        <v>243</v>
      </c>
      <c r="B274" s="118">
        <v>996.3768</v>
      </c>
      <c r="C274" s="118">
        <v>56.468000000000004</v>
      </c>
      <c r="D274" s="120">
        <v>1052.8448000000001</v>
      </c>
      <c r="E274" s="118">
        <v>595</v>
      </c>
      <c r="F274" s="118">
        <v>330.80380000000002</v>
      </c>
      <c r="G274" s="118">
        <v>22.435600000000001</v>
      </c>
      <c r="H274" s="118">
        <v>205</v>
      </c>
      <c r="I274" s="118">
        <v>126.9731</v>
      </c>
      <c r="J274" s="118">
        <v>8.2995000000000001</v>
      </c>
      <c r="K274" s="118">
        <v>24</v>
      </c>
      <c r="L274" s="118">
        <v>26.321100000000001</v>
      </c>
      <c r="M274" s="118"/>
      <c r="N274" s="118">
        <v>0</v>
      </c>
      <c r="O274" s="118">
        <v>0</v>
      </c>
      <c r="P274" s="120">
        <v>1083.5799</v>
      </c>
    </row>
    <row r="275" spans="1:16" x14ac:dyDescent="0.25">
      <c r="A275" s="118" t="s">
        <v>244</v>
      </c>
      <c r="B275" s="118">
        <v>259.9821</v>
      </c>
      <c r="C275" s="118">
        <v>3.8448000000000002</v>
      </c>
      <c r="D275" s="118">
        <v>263.82690000000002</v>
      </c>
      <c r="E275" s="118">
        <v>132</v>
      </c>
      <c r="F275" s="118">
        <v>82.894400000000005</v>
      </c>
      <c r="G275" s="118">
        <v>12.276400000000001</v>
      </c>
      <c r="H275" s="118">
        <v>28</v>
      </c>
      <c r="I275" s="118">
        <v>31.817499999999999</v>
      </c>
      <c r="J275" s="118"/>
      <c r="K275" s="118">
        <v>1</v>
      </c>
      <c r="L275" s="118">
        <v>6.5956999999999999</v>
      </c>
      <c r="M275" s="118"/>
      <c r="N275" s="118">
        <v>0</v>
      </c>
      <c r="O275" s="118">
        <v>0</v>
      </c>
      <c r="P275" s="118">
        <v>276.10329999999999</v>
      </c>
    </row>
    <row r="276" spans="1:16" x14ac:dyDescent="0.25">
      <c r="A276" s="118" t="s">
        <v>245</v>
      </c>
      <c r="B276" s="120">
        <v>3134.0515999999998</v>
      </c>
      <c r="C276" s="118">
        <v>56.0182</v>
      </c>
      <c r="D276" s="120">
        <v>3190.0698000000002</v>
      </c>
      <c r="E276" s="120">
        <v>1132.1300000000001</v>
      </c>
      <c r="F276" s="120">
        <v>1002.3199</v>
      </c>
      <c r="G276" s="118">
        <v>32.452500000000001</v>
      </c>
      <c r="H276" s="118">
        <v>358</v>
      </c>
      <c r="I276" s="118">
        <v>384.72239999999999</v>
      </c>
      <c r="J276" s="118"/>
      <c r="K276" s="118">
        <v>25</v>
      </c>
      <c r="L276" s="118">
        <v>79.7517</v>
      </c>
      <c r="M276" s="118"/>
      <c r="N276" s="118">
        <v>24.403099999999998</v>
      </c>
      <c r="O276" s="118">
        <v>0</v>
      </c>
      <c r="P276" s="120">
        <v>3246.9254000000001</v>
      </c>
    </row>
    <row r="277" spans="1:16" x14ac:dyDescent="0.25">
      <c r="A277" s="118" t="s">
        <v>246</v>
      </c>
      <c r="B277" s="118">
        <v>519.76260000000002</v>
      </c>
      <c r="C277" s="118">
        <v>35.468499999999999</v>
      </c>
      <c r="D277" s="118">
        <v>555.23109999999997</v>
      </c>
      <c r="E277" s="118"/>
      <c r="F277" s="118">
        <v>174.45359999999999</v>
      </c>
      <c r="G277" s="118"/>
      <c r="H277" s="118"/>
      <c r="I277" s="118">
        <v>66.960899999999995</v>
      </c>
      <c r="J277" s="118"/>
      <c r="K277" s="118"/>
      <c r="L277" s="118">
        <v>13.880800000000001</v>
      </c>
      <c r="M277" s="118"/>
      <c r="N277" s="118">
        <v>0</v>
      </c>
      <c r="O277" s="118">
        <v>0</v>
      </c>
      <c r="P277" s="118">
        <v>555.23109999999997</v>
      </c>
    </row>
    <row r="278" spans="1:16" x14ac:dyDescent="0.25">
      <c r="A278" s="118" t="s">
        <v>247</v>
      </c>
      <c r="B278" s="118">
        <v>390.31119999999999</v>
      </c>
      <c r="C278" s="118">
        <v>11.0939</v>
      </c>
      <c r="D278" s="118">
        <v>401.4051</v>
      </c>
      <c r="E278" s="118">
        <v>239</v>
      </c>
      <c r="F278" s="118">
        <v>126.1215</v>
      </c>
      <c r="G278" s="118">
        <v>28.2196</v>
      </c>
      <c r="H278" s="118">
        <v>65</v>
      </c>
      <c r="I278" s="118">
        <v>48.409500000000001</v>
      </c>
      <c r="J278" s="118">
        <v>12.4429</v>
      </c>
      <c r="K278" s="118"/>
      <c r="L278" s="118">
        <v>10.0351</v>
      </c>
      <c r="M278" s="118"/>
      <c r="N278" s="118">
        <v>0</v>
      </c>
      <c r="O278" s="118">
        <v>0</v>
      </c>
      <c r="P278" s="118">
        <v>442.06760000000003</v>
      </c>
    </row>
    <row r="279" spans="1:16" x14ac:dyDescent="0.25">
      <c r="A279" s="118" t="s">
        <v>248</v>
      </c>
      <c r="B279" s="118">
        <v>650.20079999999996</v>
      </c>
      <c r="C279" s="118">
        <v>23.520199999999999</v>
      </c>
      <c r="D279" s="118">
        <v>673.721</v>
      </c>
      <c r="E279" s="118">
        <v>397.4</v>
      </c>
      <c r="F279" s="118">
        <v>211.6831</v>
      </c>
      <c r="G279" s="118">
        <v>46.429200000000002</v>
      </c>
      <c r="H279" s="118">
        <v>94</v>
      </c>
      <c r="I279" s="118">
        <v>81.250799999999998</v>
      </c>
      <c r="J279" s="118">
        <v>9.5618999999999996</v>
      </c>
      <c r="K279" s="118"/>
      <c r="L279" s="118">
        <v>16.843</v>
      </c>
      <c r="M279" s="118"/>
      <c r="N279" s="118">
        <v>0</v>
      </c>
      <c r="O279" s="118">
        <v>0</v>
      </c>
      <c r="P279" s="118">
        <v>729.71209999999996</v>
      </c>
    </row>
    <row r="280" spans="1:16" x14ac:dyDescent="0.25">
      <c r="A280" s="118" t="s">
        <v>534</v>
      </c>
      <c r="B280" s="118">
        <v>89.721800000000002</v>
      </c>
      <c r="C280" s="118"/>
      <c r="D280" s="118">
        <v>63.063499999999998</v>
      </c>
      <c r="E280" s="118">
        <v>55</v>
      </c>
      <c r="F280" s="118">
        <v>28.1906</v>
      </c>
      <c r="G280" s="118">
        <v>6.7023999999999999</v>
      </c>
      <c r="H280" s="118">
        <v>10</v>
      </c>
      <c r="I280" s="118">
        <v>7.6055000000000001</v>
      </c>
      <c r="J280" s="118">
        <v>1.7959000000000001</v>
      </c>
      <c r="K280" s="118"/>
      <c r="L280" s="118">
        <v>1.5766</v>
      </c>
      <c r="M280" s="118"/>
      <c r="N280" s="118">
        <v>0</v>
      </c>
      <c r="O280" s="118">
        <v>0</v>
      </c>
      <c r="P280" s="118">
        <v>98.220100000000002</v>
      </c>
    </row>
    <row r="281" spans="1:16" x14ac:dyDescent="0.25">
      <c r="A281" s="118" t="s">
        <v>249</v>
      </c>
      <c r="B281" s="120">
        <v>3908.5668999999998</v>
      </c>
      <c r="C281" s="118">
        <v>141.02959999999999</v>
      </c>
      <c r="D281" s="120">
        <v>4049.5965000000001</v>
      </c>
      <c r="E281" s="120">
        <v>2449.69</v>
      </c>
      <c r="F281" s="120">
        <v>1272.3832</v>
      </c>
      <c r="G281" s="118">
        <v>294.32670000000002</v>
      </c>
      <c r="H281" s="118">
        <v>714</v>
      </c>
      <c r="I281" s="118">
        <v>488.38130000000001</v>
      </c>
      <c r="J281" s="118">
        <v>169.214</v>
      </c>
      <c r="K281" s="118">
        <v>41</v>
      </c>
      <c r="L281" s="118">
        <v>101.23990000000001</v>
      </c>
      <c r="M281" s="118"/>
      <c r="N281" s="118">
        <v>61.616700000000002</v>
      </c>
      <c r="O281" s="118">
        <v>0</v>
      </c>
      <c r="P281" s="120">
        <v>4574.7538999999997</v>
      </c>
    </row>
    <row r="282" spans="1:16" x14ac:dyDescent="0.25">
      <c r="A282" s="118" t="s">
        <v>535</v>
      </c>
      <c r="B282" s="118">
        <v>530.97329999999999</v>
      </c>
      <c r="C282" s="118">
        <v>4.5823</v>
      </c>
      <c r="D282" s="118">
        <v>385.25630000000001</v>
      </c>
      <c r="E282" s="118">
        <v>338.97</v>
      </c>
      <c r="F282" s="118">
        <v>168.27160000000001</v>
      </c>
      <c r="G282" s="118">
        <v>42.674599999999998</v>
      </c>
      <c r="H282" s="118">
        <v>76</v>
      </c>
      <c r="I282" s="118">
        <v>46.4619</v>
      </c>
      <c r="J282" s="118">
        <v>22.153600000000001</v>
      </c>
      <c r="K282" s="118"/>
      <c r="L282" s="118">
        <v>9.6313999999999993</v>
      </c>
      <c r="M282" s="118"/>
      <c r="N282" s="118">
        <v>12.9421</v>
      </c>
      <c r="O282" s="118">
        <v>0</v>
      </c>
      <c r="P282" s="118">
        <v>613.32590000000005</v>
      </c>
    </row>
    <row r="283" spans="1:16" x14ac:dyDescent="0.25">
      <c r="A283" s="118" t="s">
        <v>250</v>
      </c>
      <c r="B283" s="118">
        <v>390.75049999999999</v>
      </c>
      <c r="C283" s="118">
        <v>5.6074000000000002</v>
      </c>
      <c r="D283" s="118">
        <v>396.35789999999997</v>
      </c>
      <c r="E283" s="118">
        <v>206</v>
      </c>
      <c r="F283" s="118">
        <v>124.53570000000001</v>
      </c>
      <c r="G283" s="118">
        <v>20.366099999999999</v>
      </c>
      <c r="H283" s="118">
        <v>47</v>
      </c>
      <c r="I283" s="118">
        <v>47.800800000000002</v>
      </c>
      <c r="J283" s="118"/>
      <c r="K283" s="118">
        <v>13</v>
      </c>
      <c r="L283" s="118">
        <v>9.9088999999999992</v>
      </c>
      <c r="M283" s="118">
        <v>1.8546</v>
      </c>
      <c r="N283" s="118">
        <v>8.8909000000000002</v>
      </c>
      <c r="O283" s="118">
        <v>0</v>
      </c>
      <c r="P283" s="118">
        <v>427.46949999999998</v>
      </c>
    </row>
    <row r="284" spans="1:16" x14ac:dyDescent="0.25">
      <c r="A284" s="118" t="s">
        <v>251</v>
      </c>
      <c r="B284" s="118">
        <v>912.96389999999997</v>
      </c>
      <c r="C284" s="118">
        <v>48.449199999999998</v>
      </c>
      <c r="D284" s="118">
        <v>961.41309999999999</v>
      </c>
      <c r="E284" s="118">
        <v>452</v>
      </c>
      <c r="F284" s="118">
        <v>302.07600000000002</v>
      </c>
      <c r="G284" s="118">
        <v>37.481000000000002</v>
      </c>
      <c r="H284" s="118">
        <v>149</v>
      </c>
      <c r="I284" s="118">
        <v>115.9464</v>
      </c>
      <c r="J284" s="118">
        <v>24.790199999999999</v>
      </c>
      <c r="K284" s="118">
        <v>4</v>
      </c>
      <c r="L284" s="118">
        <v>24.035299999999999</v>
      </c>
      <c r="M284" s="118"/>
      <c r="N284" s="118">
        <v>4.6996000000000002</v>
      </c>
      <c r="O284" s="118">
        <v>0</v>
      </c>
      <c r="P284" s="120">
        <v>1028.3839</v>
      </c>
    </row>
    <row r="285" spans="1:16" x14ac:dyDescent="0.25">
      <c r="A285" s="118" t="s">
        <v>252</v>
      </c>
      <c r="B285" s="120">
        <v>1907.2345</v>
      </c>
      <c r="C285" s="118">
        <v>42.664499999999997</v>
      </c>
      <c r="D285" s="120">
        <v>1949.8989999999999</v>
      </c>
      <c r="E285" s="118">
        <v>738.18</v>
      </c>
      <c r="F285" s="118">
        <v>612.65830000000005</v>
      </c>
      <c r="G285" s="118">
        <v>31.380400000000002</v>
      </c>
      <c r="H285" s="118">
        <v>234</v>
      </c>
      <c r="I285" s="118">
        <v>235.15780000000001</v>
      </c>
      <c r="J285" s="118"/>
      <c r="K285" s="118">
        <v>7</v>
      </c>
      <c r="L285" s="118">
        <v>48.747500000000002</v>
      </c>
      <c r="M285" s="118"/>
      <c r="N285" s="118">
        <v>0</v>
      </c>
      <c r="O285" s="118">
        <v>0</v>
      </c>
      <c r="P285" s="120">
        <v>1981.2793999999999</v>
      </c>
    </row>
    <row r="286" spans="1:16" x14ac:dyDescent="0.25">
      <c r="A286" s="118" t="s">
        <v>253</v>
      </c>
      <c r="B286" s="118">
        <v>261.98200000000003</v>
      </c>
      <c r="C286" s="118">
        <v>0.2296</v>
      </c>
      <c r="D286" s="118">
        <v>262.21159999999998</v>
      </c>
      <c r="E286" s="118">
        <v>119</v>
      </c>
      <c r="F286" s="118">
        <v>82.386899999999997</v>
      </c>
      <c r="G286" s="118">
        <v>9.1532999999999998</v>
      </c>
      <c r="H286" s="118">
        <v>27</v>
      </c>
      <c r="I286" s="118">
        <v>31.622699999999998</v>
      </c>
      <c r="J286" s="118"/>
      <c r="K286" s="118">
        <v>14</v>
      </c>
      <c r="L286" s="118">
        <v>6.5552999999999999</v>
      </c>
      <c r="M286" s="118">
        <v>4.4668000000000001</v>
      </c>
      <c r="N286" s="118">
        <v>0</v>
      </c>
      <c r="O286" s="118">
        <v>0</v>
      </c>
      <c r="P286" s="118">
        <v>275.83170000000001</v>
      </c>
    </row>
    <row r="287" spans="1:16" x14ac:dyDescent="0.25">
      <c r="A287" s="118" t="s">
        <v>254</v>
      </c>
      <c r="B287" s="118">
        <v>388.88650000000001</v>
      </c>
      <c r="C287" s="118">
        <v>3.4253</v>
      </c>
      <c r="D287" s="118">
        <v>392.31180000000001</v>
      </c>
      <c r="E287" s="118">
        <v>122.75</v>
      </c>
      <c r="F287" s="118">
        <v>123.26439999999999</v>
      </c>
      <c r="G287" s="118"/>
      <c r="H287" s="118">
        <v>61</v>
      </c>
      <c r="I287" s="118">
        <v>47.312800000000003</v>
      </c>
      <c r="J287" s="118">
        <v>10.2654</v>
      </c>
      <c r="K287" s="118"/>
      <c r="L287" s="118">
        <v>9.8078000000000003</v>
      </c>
      <c r="M287" s="118"/>
      <c r="N287" s="118">
        <v>0</v>
      </c>
      <c r="O287" s="118">
        <v>0</v>
      </c>
      <c r="P287" s="118">
        <v>402.5772</v>
      </c>
    </row>
    <row r="288" spans="1:16" x14ac:dyDescent="0.25">
      <c r="A288" s="118" t="s">
        <v>255</v>
      </c>
      <c r="B288" s="118">
        <v>883.28359999999998</v>
      </c>
      <c r="C288" s="118">
        <v>35.717300000000002</v>
      </c>
      <c r="D288" s="118">
        <v>919.0009</v>
      </c>
      <c r="E288" s="118">
        <v>523.75</v>
      </c>
      <c r="F288" s="118">
        <v>288.75009999999997</v>
      </c>
      <c r="G288" s="118">
        <v>58.75</v>
      </c>
      <c r="H288" s="118">
        <v>147</v>
      </c>
      <c r="I288" s="118">
        <v>110.83150000000001</v>
      </c>
      <c r="J288" s="118">
        <v>27.1264</v>
      </c>
      <c r="K288" s="118">
        <v>2</v>
      </c>
      <c r="L288" s="118">
        <v>22.975000000000001</v>
      </c>
      <c r="M288" s="118"/>
      <c r="N288" s="118">
        <v>14.8508</v>
      </c>
      <c r="O288" s="118">
        <v>0</v>
      </c>
      <c r="P288" s="120">
        <v>1019.7281</v>
      </c>
    </row>
    <row r="289" spans="1:16" x14ac:dyDescent="0.25">
      <c r="A289" s="118" t="s">
        <v>256</v>
      </c>
      <c r="B289" s="118">
        <v>533.92240000000004</v>
      </c>
      <c r="C289" s="118">
        <v>20.149100000000001</v>
      </c>
      <c r="D289" s="118">
        <v>554.07150000000001</v>
      </c>
      <c r="E289" s="118">
        <v>356.18</v>
      </c>
      <c r="F289" s="118">
        <v>174.08930000000001</v>
      </c>
      <c r="G289" s="118">
        <v>45.5227</v>
      </c>
      <c r="H289" s="118">
        <v>70</v>
      </c>
      <c r="I289" s="118">
        <v>66.820999999999998</v>
      </c>
      <c r="J289" s="118">
        <v>2.3841999999999999</v>
      </c>
      <c r="K289" s="118"/>
      <c r="L289" s="118">
        <v>13.851800000000001</v>
      </c>
      <c r="M289" s="118"/>
      <c r="N289" s="118">
        <v>0</v>
      </c>
      <c r="O289" s="118">
        <v>0</v>
      </c>
      <c r="P289" s="118">
        <v>601.97839999999997</v>
      </c>
    </row>
    <row r="290" spans="1:16" x14ac:dyDescent="0.25">
      <c r="A290" s="118" t="s">
        <v>257</v>
      </c>
      <c r="B290" s="118">
        <v>642.95360000000005</v>
      </c>
      <c r="C290" s="118">
        <v>37.939500000000002</v>
      </c>
      <c r="D290" s="118">
        <v>680.8931</v>
      </c>
      <c r="E290" s="118">
        <v>372.38</v>
      </c>
      <c r="F290" s="118">
        <v>213.9366</v>
      </c>
      <c r="G290" s="118">
        <v>39.610799999999998</v>
      </c>
      <c r="H290" s="118">
        <v>103</v>
      </c>
      <c r="I290" s="118">
        <v>82.115700000000004</v>
      </c>
      <c r="J290" s="118">
        <v>15.6632</v>
      </c>
      <c r="K290" s="118">
        <v>19</v>
      </c>
      <c r="L290" s="118">
        <v>17.022300000000001</v>
      </c>
      <c r="M290" s="118">
        <v>1.1866000000000001</v>
      </c>
      <c r="N290" s="118">
        <v>0</v>
      </c>
      <c r="O290" s="118">
        <v>0</v>
      </c>
      <c r="P290" s="118">
        <v>737.3537</v>
      </c>
    </row>
    <row r="291" spans="1:16" x14ac:dyDescent="0.25">
      <c r="A291" s="118" t="s">
        <v>258</v>
      </c>
      <c r="B291" s="118">
        <v>649.92790000000002</v>
      </c>
      <c r="C291" s="118">
        <v>20.8399</v>
      </c>
      <c r="D291" s="118">
        <v>670.76779999999997</v>
      </c>
      <c r="E291" s="118">
        <v>406.66</v>
      </c>
      <c r="F291" s="118">
        <v>210.7552</v>
      </c>
      <c r="G291" s="118">
        <v>48.976199999999999</v>
      </c>
      <c r="H291" s="118">
        <v>97</v>
      </c>
      <c r="I291" s="118">
        <v>80.894599999999997</v>
      </c>
      <c r="J291" s="118">
        <v>12.0791</v>
      </c>
      <c r="K291" s="118">
        <v>5</v>
      </c>
      <c r="L291" s="118">
        <v>16.769200000000001</v>
      </c>
      <c r="M291" s="118"/>
      <c r="N291" s="118">
        <v>13.1213</v>
      </c>
      <c r="O291" s="118">
        <v>0</v>
      </c>
      <c r="P291" s="118">
        <v>744.94439999999997</v>
      </c>
    </row>
    <row r="292" spans="1:16" x14ac:dyDescent="0.25">
      <c r="A292" s="118" t="s">
        <v>259</v>
      </c>
      <c r="B292" s="120">
        <v>1310.2156</v>
      </c>
      <c r="C292" s="118">
        <v>57.550800000000002</v>
      </c>
      <c r="D292" s="120">
        <v>1367.7664</v>
      </c>
      <c r="E292" s="118">
        <v>673.07</v>
      </c>
      <c r="F292" s="118">
        <v>429.75220000000002</v>
      </c>
      <c r="G292" s="118">
        <v>60.8294</v>
      </c>
      <c r="H292" s="118">
        <v>206</v>
      </c>
      <c r="I292" s="118">
        <v>164.95259999999999</v>
      </c>
      <c r="J292" s="118">
        <v>30.785499999999999</v>
      </c>
      <c r="K292" s="118">
        <v>2</v>
      </c>
      <c r="L292" s="118">
        <v>34.194200000000002</v>
      </c>
      <c r="M292" s="118"/>
      <c r="N292" s="118">
        <v>3.2444000000000002</v>
      </c>
      <c r="O292" s="118">
        <v>0</v>
      </c>
      <c r="P292" s="120">
        <v>1462.6257000000001</v>
      </c>
    </row>
    <row r="293" spans="1:16" x14ac:dyDescent="0.25">
      <c r="A293" s="118" t="s">
        <v>260</v>
      </c>
      <c r="B293" s="120">
        <v>1583.1929</v>
      </c>
      <c r="C293" s="118">
        <v>123.905</v>
      </c>
      <c r="D293" s="120">
        <v>1707.0979</v>
      </c>
      <c r="E293" s="120">
        <v>1057.8699999999999</v>
      </c>
      <c r="F293" s="118">
        <v>536.37019999999995</v>
      </c>
      <c r="G293" s="118">
        <v>130.375</v>
      </c>
      <c r="H293" s="118">
        <v>314</v>
      </c>
      <c r="I293" s="118">
        <v>205.876</v>
      </c>
      <c r="J293" s="118">
        <v>81.093000000000004</v>
      </c>
      <c r="K293" s="118">
        <v>117</v>
      </c>
      <c r="L293" s="118">
        <v>42.677399999999999</v>
      </c>
      <c r="M293" s="118">
        <v>44.593499999999999</v>
      </c>
      <c r="N293" s="118">
        <v>28.935400000000001</v>
      </c>
      <c r="O293" s="118">
        <v>0</v>
      </c>
      <c r="P293" s="120">
        <v>1992.0948000000001</v>
      </c>
    </row>
    <row r="294" spans="1:16" x14ac:dyDescent="0.25">
      <c r="A294" s="118" t="s">
        <v>261</v>
      </c>
      <c r="B294" s="118">
        <v>340.83350000000002</v>
      </c>
      <c r="C294" s="118">
        <v>10.0411</v>
      </c>
      <c r="D294" s="118">
        <v>350.87459999999999</v>
      </c>
      <c r="E294" s="118">
        <v>281.97000000000003</v>
      </c>
      <c r="F294" s="118">
        <v>110.2448</v>
      </c>
      <c r="G294" s="118">
        <v>42.9313</v>
      </c>
      <c r="H294" s="118">
        <v>67</v>
      </c>
      <c r="I294" s="118">
        <v>42.3155</v>
      </c>
      <c r="J294" s="118">
        <v>18.513400000000001</v>
      </c>
      <c r="K294" s="118">
        <v>59</v>
      </c>
      <c r="L294" s="118">
        <v>8.7719000000000005</v>
      </c>
      <c r="M294" s="118">
        <v>30.136900000000001</v>
      </c>
      <c r="N294" s="118">
        <v>0</v>
      </c>
      <c r="O294" s="118">
        <v>0</v>
      </c>
      <c r="P294" s="118">
        <v>442.45620000000002</v>
      </c>
    </row>
    <row r="295" spans="1:16" x14ac:dyDescent="0.25">
      <c r="A295" s="118" t="s">
        <v>262</v>
      </c>
      <c r="B295" s="118">
        <v>453.0317</v>
      </c>
      <c r="C295" s="118"/>
      <c r="D295" s="118">
        <v>453.0317</v>
      </c>
      <c r="E295" s="118">
        <v>205</v>
      </c>
      <c r="F295" s="118">
        <v>142.3426</v>
      </c>
      <c r="G295" s="118">
        <v>15.664400000000001</v>
      </c>
      <c r="H295" s="118">
        <v>82</v>
      </c>
      <c r="I295" s="118">
        <v>54.635599999999997</v>
      </c>
      <c r="J295" s="118">
        <v>20.523299999999999</v>
      </c>
      <c r="K295" s="118">
        <v>2</v>
      </c>
      <c r="L295" s="118">
        <v>11.325799999999999</v>
      </c>
      <c r="M295" s="118"/>
      <c r="N295" s="118">
        <v>0</v>
      </c>
      <c r="O295" s="118">
        <v>0</v>
      </c>
      <c r="P295" s="118">
        <v>489.21940000000001</v>
      </c>
    </row>
    <row r="296" spans="1:16" x14ac:dyDescent="0.25">
      <c r="A296" s="118" t="s">
        <v>263</v>
      </c>
      <c r="B296" s="118">
        <v>801.2</v>
      </c>
      <c r="C296" s="118">
        <v>38.074199999999998</v>
      </c>
      <c r="D296" s="118">
        <v>839.27419999999995</v>
      </c>
      <c r="E296" s="118">
        <v>366</v>
      </c>
      <c r="F296" s="118">
        <v>263.7</v>
      </c>
      <c r="G296" s="118">
        <v>25.574999999999999</v>
      </c>
      <c r="H296" s="118">
        <v>141</v>
      </c>
      <c r="I296" s="118">
        <v>101.2165</v>
      </c>
      <c r="J296" s="118">
        <v>29.837599999999998</v>
      </c>
      <c r="K296" s="118"/>
      <c r="L296" s="118">
        <v>20.9819</v>
      </c>
      <c r="M296" s="118"/>
      <c r="N296" s="118">
        <v>0</v>
      </c>
      <c r="O296" s="118">
        <v>0</v>
      </c>
      <c r="P296" s="118">
        <v>894.68679999999995</v>
      </c>
    </row>
    <row r="297" spans="1:16" x14ac:dyDescent="0.25">
      <c r="A297" s="118" t="s">
        <v>264</v>
      </c>
      <c r="B297" s="118">
        <v>397.89389999999997</v>
      </c>
      <c r="C297" s="118">
        <v>5.7930999999999999</v>
      </c>
      <c r="D297" s="118">
        <v>403.68700000000001</v>
      </c>
      <c r="E297" s="118">
        <v>152</v>
      </c>
      <c r="F297" s="118">
        <v>126.8385</v>
      </c>
      <c r="G297" s="118">
        <v>6.2904</v>
      </c>
      <c r="H297" s="118">
        <v>53</v>
      </c>
      <c r="I297" s="118">
        <v>48.684699999999999</v>
      </c>
      <c r="J297" s="118">
        <v>3.2364999999999999</v>
      </c>
      <c r="K297" s="118"/>
      <c r="L297" s="118">
        <v>10.0922</v>
      </c>
      <c r="M297" s="118"/>
      <c r="N297" s="118">
        <v>4.5749000000000004</v>
      </c>
      <c r="O297" s="118">
        <v>0</v>
      </c>
      <c r="P297" s="118">
        <v>417.78879999999998</v>
      </c>
    </row>
    <row r="298" spans="1:16" x14ac:dyDescent="0.25">
      <c r="A298" s="118" t="s">
        <v>265</v>
      </c>
      <c r="B298" s="118">
        <v>738.56820000000005</v>
      </c>
      <c r="C298" s="118">
        <v>29.242699999999999</v>
      </c>
      <c r="D298" s="118">
        <v>767.81089999999995</v>
      </c>
      <c r="E298" s="118">
        <v>374.6</v>
      </c>
      <c r="F298" s="118">
        <v>241.24619999999999</v>
      </c>
      <c r="G298" s="118">
        <v>33.338500000000003</v>
      </c>
      <c r="H298" s="118">
        <v>91</v>
      </c>
      <c r="I298" s="118">
        <v>92.597999999999999</v>
      </c>
      <c r="J298" s="118"/>
      <c r="K298" s="118">
        <v>14</v>
      </c>
      <c r="L298" s="118">
        <v>19.1953</v>
      </c>
      <c r="M298" s="118"/>
      <c r="N298" s="118">
        <v>9.5450999999999997</v>
      </c>
      <c r="O298" s="118">
        <v>0</v>
      </c>
      <c r="P298" s="118">
        <v>810.69449999999995</v>
      </c>
    </row>
    <row r="299" spans="1:16" x14ac:dyDescent="0.25">
      <c r="A299" s="118" t="s">
        <v>266</v>
      </c>
      <c r="B299" s="120">
        <v>5798.6638000000003</v>
      </c>
      <c r="C299" s="118">
        <v>202.374</v>
      </c>
      <c r="D299" s="120">
        <v>6001.0378000000001</v>
      </c>
      <c r="E299" s="120">
        <v>2082.6999999999998</v>
      </c>
      <c r="F299" s="120">
        <v>1885.5261</v>
      </c>
      <c r="G299" s="118">
        <v>49.293500000000002</v>
      </c>
      <c r="H299" s="118">
        <v>834</v>
      </c>
      <c r="I299" s="118">
        <v>723.72519999999997</v>
      </c>
      <c r="J299" s="118">
        <v>82.706100000000006</v>
      </c>
      <c r="K299" s="118">
        <v>49</v>
      </c>
      <c r="L299" s="118">
        <v>150.02590000000001</v>
      </c>
      <c r="M299" s="118"/>
      <c r="N299" s="118">
        <v>16.709</v>
      </c>
      <c r="O299" s="118">
        <v>0</v>
      </c>
      <c r="P299" s="120">
        <v>6149.7464</v>
      </c>
    </row>
    <row r="300" spans="1:16" x14ac:dyDescent="0.25">
      <c r="A300" s="118" t="s">
        <v>267</v>
      </c>
      <c r="B300" s="120">
        <v>1407.7904000000001</v>
      </c>
      <c r="C300" s="118">
        <v>63.0563</v>
      </c>
      <c r="D300" s="120">
        <v>1470.8467000000001</v>
      </c>
      <c r="E300" s="118">
        <v>675.62</v>
      </c>
      <c r="F300" s="118">
        <v>462.14</v>
      </c>
      <c r="G300" s="118">
        <v>53.37</v>
      </c>
      <c r="H300" s="118">
        <v>240</v>
      </c>
      <c r="I300" s="118">
        <v>177.38409999999999</v>
      </c>
      <c r="J300" s="118">
        <v>46.9619</v>
      </c>
      <c r="K300" s="118">
        <v>10</v>
      </c>
      <c r="L300" s="118">
        <v>36.7712</v>
      </c>
      <c r="M300" s="118"/>
      <c r="N300" s="118">
        <v>0</v>
      </c>
      <c r="O300" s="118">
        <v>0</v>
      </c>
      <c r="P300" s="120">
        <v>1571.1786</v>
      </c>
    </row>
    <row r="301" spans="1:16" x14ac:dyDescent="0.25">
      <c r="A301" s="118" t="s">
        <v>268</v>
      </c>
      <c r="B301" s="118">
        <v>167.6481</v>
      </c>
      <c r="C301" s="118"/>
      <c r="D301" s="118">
        <v>167.6481</v>
      </c>
      <c r="E301" s="118">
        <v>88</v>
      </c>
      <c r="F301" s="118">
        <v>52.674999999999997</v>
      </c>
      <c r="G301" s="118">
        <v>8.8312000000000008</v>
      </c>
      <c r="H301" s="118">
        <v>48</v>
      </c>
      <c r="I301" s="118">
        <v>20.218399999999999</v>
      </c>
      <c r="J301" s="118">
        <v>20.836200000000002</v>
      </c>
      <c r="K301" s="118">
        <v>1</v>
      </c>
      <c r="L301" s="118">
        <v>4.1912000000000003</v>
      </c>
      <c r="M301" s="118"/>
      <c r="N301" s="118">
        <v>0</v>
      </c>
      <c r="O301" s="118">
        <v>0</v>
      </c>
      <c r="P301" s="118">
        <v>197.31549999999999</v>
      </c>
    </row>
    <row r="302" spans="1:16" x14ac:dyDescent="0.25">
      <c r="A302" s="118" t="s">
        <v>269</v>
      </c>
      <c r="B302" s="118">
        <v>104.6514</v>
      </c>
      <c r="C302" s="118"/>
      <c r="D302" s="118">
        <v>104.6514</v>
      </c>
      <c r="E302" s="118">
        <v>66</v>
      </c>
      <c r="F302" s="118">
        <v>32.881500000000003</v>
      </c>
      <c r="G302" s="118">
        <v>8.2796000000000003</v>
      </c>
      <c r="H302" s="118">
        <v>30</v>
      </c>
      <c r="I302" s="118">
        <v>12.621</v>
      </c>
      <c r="J302" s="118">
        <v>13.0343</v>
      </c>
      <c r="K302" s="118"/>
      <c r="L302" s="118">
        <v>2.6162999999999998</v>
      </c>
      <c r="M302" s="118"/>
      <c r="N302" s="118">
        <v>1.5516000000000001</v>
      </c>
      <c r="O302" s="118">
        <v>0</v>
      </c>
      <c r="P302" s="118">
        <v>127.51690000000001</v>
      </c>
    </row>
    <row r="303" spans="1:16" x14ac:dyDescent="0.25">
      <c r="A303" s="118" t="s">
        <v>270</v>
      </c>
      <c r="B303" s="118">
        <v>209.76910000000001</v>
      </c>
      <c r="C303" s="118">
        <v>7.0602999999999998</v>
      </c>
      <c r="D303" s="118">
        <v>216.82939999999999</v>
      </c>
      <c r="E303" s="118">
        <v>73</v>
      </c>
      <c r="F303" s="118">
        <v>68.127799999999993</v>
      </c>
      <c r="G303" s="118">
        <v>1.2181</v>
      </c>
      <c r="H303" s="118">
        <v>34</v>
      </c>
      <c r="I303" s="118">
        <v>26.1496</v>
      </c>
      <c r="J303" s="118">
        <v>5.8878000000000004</v>
      </c>
      <c r="K303" s="118"/>
      <c r="L303" s="118">
        <v>5.4207000000000001</v>
      </c>
      <c r="M303" s="118"/>
      <c r="N303" s="118">
        <v>0</v>
      </c>
      <c r="O303" s="118">
        <v>0</v>
      </c>
      <c r="P303" s="118">
        <v>223.93530000000001</v>
      </c>
    </row>
    <row r="304" spans="1:16" x14ac:dyDescent="0.25">
      <c r="A304" s="118" t="s">
        <v>271</v>
      </c>
      <c r="B304" s="118">
        <v>566.928</v>
      </c>
      <c r="C304" s="118">
        <v>43.917299999999997</v>
      </c>
      <c r="D304" s="118">
        <v>610.84529999999995</v>
      </c>
      <c r="E304" s="118">
        <v>226.09</v>
      </c>
      <c r="F304" s="118">
        <v>191.92760000000001</v>
      </c>
      <c r="G304" s="118">
        <v>8.5405999999999995</v>
      </c>
      <c r="H304" s="118">
        <v>80</v>
      </c>
      <c r="I304" s="118">
        <v>73.667900000000003</v>
      </c>
      <c r="J304" s="118">
        <v>4.7489999999999997</v>
      </c>
      <c r="K304" s="118">
        <v>2</v>
      </c>
      <c r="L304" s="118">
        <v>15.271100000000001</v>
      </c>
      <c r="M304" s="118"/>
      <c r="N304" s="118">
        <v>0</v>
      </c>
      <c r="O304" s="118">
        <v>0</v>
      </c>
      <c r="P304" s="118">
        <v>624.13490000000002</v>
      </c>
    </row>
    <row r="305" spans="1:16" x14ac:dyDescent="0.25">
      <c r="A305" s="118" t="s">
        <v>272</v>
      </c>
      <c r="B305" s="118">
        <v>837.12120000000004</v>
      </c>
      <c r="C305" s="118"/>
      <c r="D305" s="118">
        <v>837.12120000000004</v>
      </c>
      <c r="E305" s="118">
        <v>448</v>
      </c>
      <c r="F305" s="118">
        <v>263.02350000000001</v>
      </c>
      <c r="G305" s="118">
        <v>46.244100000000003</v>
      </c>
      <c r="H305" s="118">
        <v>142</v>
      </c>
      <c r="I305" s="118">
        <v>100.9568</v>
      </c>
      <c r="J305" s="118">
        <v>30.782399999999999</v>
      </c>
      <c r="K305" s="118">
        <v>3</v>
      </c>
      <c r="L305" s="118">
        <v>20.928000000000001</v>
      </c>
      <c r="M305" s="118"/>
      <c r="N305" s="118">
        <v>0</v>
      </c>
      <c r="O305" s="118">
        <v>0</v>
      </c>
      <c r="P305" s="118">
        <v>914.14769999999999</v>
      </c>
    </row>
    <row r="306" spans="1:16" x14ac:dyDescent="0.25">
      <c r="A306" s="118" t="s">
        <v>273</v>
      </c>
      <c r="B306" s="118">
        <v>154.18199999999999</v>
      </c>
      <c r="C306" s="118"/>
      <c r="D306" s="118">
        <v>154.18199999999999</v>
      </c>
      <c r="E306" s="118">
        <v>112</v>
      </c>
      <c r="F306" s="118">
        <v>48.444000000000003</v>
      </c>
      <c r="G306" s="118">
        <v>15.888999999999999</v>
      </c>
      <c r="H306" s="118">
        <v>22</v>
      </c>
      <c r="I306" s="118">
        <v>18.5943</v>
      </c>
      <c r="J306" s="118">
        <v>2.5541999999999998</v>
      </c>
      <c r="K306" s="118"/>
      <c r="L306" s="118">
        <v>3.8546</v>
      </c>
      <c r="M306" s="118"/>
      <c r="N306" s="118">
        <v>0</v>
      </c>
      <c r="O306" s="118">
        <v>0</v>
      </c>
      <c r="P306" s="118">
        <v>172.62520000000001</v>
      </c>
    </row>
    <row r="307" spans="1:16" x14ac:dyDescent="0.25">
      <c r="A307" s="118" t="s">
        <v>536</v>
      </c>
      <c r="B307" s="118">
        <v>67.889499999999998</v>
      </c>
      <c r="C307" s="118"/>
      <c r="D307" s="118">
        <v>48.0411</v>
      </c>
      <c r="E307" s="118">
        <v>35</v>
      </c>
      <c r="F307" s="118">
        <v>21.3309</v>
      </c>
      <c r="G307" s="118">
        <v>3.4173</v>
      </c>
      <c r="H307" s="118">
        <v>4</v>
      </c>
      <c r="I307" s="118">
        <v>5.7938000000000001</v>
      </c>
      <c r="J307" s="118"/>
      <c r="K307" s="118"/>
      <c r="L307" s="118">
        <v>1.2010000000000001</v>
      </c>
      <c r="M307" s="118"/>
      <c r="N307" s="118">
        <v>0</v>
      </c>
      <c r="O307" s="118">
        <v>0</v>
      </c>
      <c r="P307" s="118">
        <v>71.306799999999996</v>
      </c>
    </row>
    <row r="308" spans="1:16" x14ac:dyDescent="0.25">
      <c r="A308" s="118" t="s">
        <v>274</v>
      </c>
      <c r="B308" s="120">
        <v>1638.8628000000001</v>
      </c>
      <c r="C308" s="118">
        <v>61.579900000000002</v>
      </c>
      <c r="D308" s="120">
        <v>1700.4427000000001</v>
      </c>
      <c r="E308" s="118">
        <v>777.66</v>
      </c>
      <c r="F308" s="118">
        <v>534.27909999999997</v>
      </c>
      <c r="G308" s="118">
        <v>60.845199999999998</v>
      </c>
      <c r="H308" s="118">
        <v>255</v>
      </c>
      <c r="I308" s="118">
        <v>205.07339999999999</v>
      </c>
      <c r="J308" s="118">
        <v>37.445</v>
      </c>
      <c r="K308" s="118">
        <v>16</v>
      </c>
      <c r="L308" s="118">
        <v>42.511099999999999</v>
      </c>
      <c r="M308" s="118"/>
      <c r="N308" s="118">
        <v>5.9169999999999998</v>
      </c>
      <c r="O308" s="118">
        <v>0</v>
      </c>
      <c r="P308" s="120">
        <v>1804.6498999999999</v>
      </c>
    </row>
    <row r="309" spans="1:16" x14ac:dyDescent="0.25">
      <c r="A309" s="118" t="s">
        <v>275</v>
      </c>
      <c r="B309" s="120">
        <v>3320.6689000000001</v>
      </c>
      <c r="C309" s="118">
        <v>223.6705</v>
      </c>
      <c r="D309" s="120">
        <v>3544.3393999999998</v>
      </c>
      <c r="E309" s="120">
        <v>2468.21</v>
      </c>
      <c r="F309" s="120">
        <v>1113.6314</v>
      </c>
      <c r="G309" s="118">
        <v>338.64460000000003</v>
      </c>
      <c r="H309" s="118">
        <v>576</v>
      </c>
      <c r="I309" s="118">
        <v>427.44729999999998</v>
      </c>
      <c r="J309" s="118">
        <v>111.4145</v>
      </c>
      <c r="K309" s="118">
        <v>658</v>
      </c>
      <c r="L309" s="118">
        <v>88.608500000000006</v>
      </c>
      <c r="M309" s="118">
        <v>341.63490000000002</v>
      </c>
      <c r="N309" s="118">
        <v>5.4362000000000004</v>
      </c>
      <c r="O309" s="118">
        <v>0</v>
      </c>
      <c r="P309" s="120">
        <v>4341.4696000000004</v>
      </c>
    </row>
    <row r="310" spans="1:16" x14ac:dyDescent="0.25">
      <c r="A310" s="118" t="s">
        <v>276</v>
      </c>
      <c r="B310" s="118">
        <v>193.5172</v>
      </c>
      <c r="C310" s="118"/>
      <c r="D310" s="118">
        <v>193.5172</v>
      </c>
      <c r="E310" s="118">
        <v>99</v>
      </c>
      <c r="F310" s="118">
        <v>60.803100000000001</v>
      </c>
      <c r="G310" s="118">
        <v>9.5492000000000008</v>
      </c>
      <c r="H310" s="118">
        <v>21</v>
      </c>
      <c r="I310" s="118">
        <v>23.338200000000001</v>
      </c>
      <c r="J310" s="118"/>
      <c r="K310" s="118"/>
      <c r="L310" s="118">
        <v>4.8379000000000003</v>
      </c>
      <c r="M310" s="118"/>
      <c r="N310" s="118">
        <v>0</v>
      </c>
      <c r="O310" s="118">
        <v>0</v>
      </c>
      <c r="P310" s="118">
        <v>203.06639999999999</v>
      </c>
    </row>
    <row r="311" spans="1:16" x14ac:dyDescent="0.25">
      <c r="A311" s="118" t="s">
        <v>277</v>
      </c>
      <c r="B311" s="118">
        <v>153.5641</v>
      </c>
      <c r="C311" s="118"/>
      <c r="D311" s="118">
        <v>153.5641</v>
      </c>
      <c r="E311" s="118">
        <v>91</v>
      </c>
      <c r="F311" s="118">
        <v>48.2498</v>
      </c>
      <c r="G311" s="118">
        <v>10.6875</v>
      </c>
      <c r="H311" s="118">
        <v>47</v>
      </c>
      <c r="I311" s="118">
        <v>18.5198</v>
      </c>
      <c r="J311" s="118">
        <v>21.360099999999999</v>
      </c>
      <c r="K311" s="118"/>
      <c r="L311" s="118">
        <v>3.8391000000000002</v>
      </c>
      <c r="M311" s="118"/>
      <c r="N311" s="118">
        <v>2.8921999999999999</v>
      </c>
      <c r="O311" s="118">
        <v>0</v>
      </c>
      <c r="P311" s="118">
        <v>188.50389999999999</v>
      </c>
    </row>
    <row r="312" spans="1:16" x14ac:dyDescent="0.25">
      <c r="A312" s="118" t="s">
        <v>278</v>
      </c>
      <c r="B312" s="118">
        <v>313.4914</v>
      </c>
      <c r="C312" s="118"/>
      <c r="D312" s="118">
        <v>313.4914</v>
      </c>
      <c r="E312" s="118">
        <v>133</v>
      </c>
      <c r="F312" s="118">
        <v>98.498999999999995</v>
      </c>
      <c r="G312" s="118">
        <v>8.6252999999999993</v>
      </c>
      <c r="H312" s="118">
        <v>39</v>
      </c>
      <c r="I312" s="118">
        <v>37.807099999999998</v>
      </c>
      <c r="J312" s="118">
        <v>0.89470000000000005</v>
      </c>
      <c r="K312" s="118">
        <v>2</v>
      </c>
      <c r="L312" s="118">
        <v>7.8372999999999999</v>
      </c>
      <c r="M312" s="118"/>
      <c r="N312" s="118">
        <v>0</v>
      </c>
      <c r="O312" s="118">
        <v>0</v>
      </c>
      <c r="P312" s="118">
        <v>323.01139999999998</v>
      </c>
    </row>
    <row r="313" spans="1:16" x14ac:dyDescent="0.25">
      <c r="A313" s="118" t="s">
        <v>279</v>
      </c>
      <c r="B313" s="120">
        <v>1152.4413</v>
      </c>
      <c r="C313" s="118">
        <v>61.793399999999998</v>
      </c>
      <c r="D313" s="120">
        <v>1214.2347</v>
      </c>
      <c r="E313" s="118">
        <v>539.86</v>
      </c>
      <c r="F313" s="118">
        <v>381.51249999999999</v>
      </c>
      <c r="G313" s="118">
        <v>39.5869</v>
      </c>
      <c r="H313" s="118">
        <v>116</v>
      </c>
      <c r="I313" s="118">
        <v>146.4367</v>
      </c>
      <c r="J313" s="118"/>
      <c r="K313" s="118"/>
      <c r="L313" s="118">
        <v>30.355899999999998</v>
      </c>
      <c r="M313" s="118"/>
      <c r="N313" s="118">
        <v>0</v>
      </c>
      <c r="O313" s="118">
        <v>0</v>
      </c>
      <c r="P313" s="120">
        <v>1253.8216</v>
      </c>
    </row>
    <row r="314" spans="1:16" x14ac:dyDescent="0.25">
      <c r="A314" s="118" t="s">
        <v>537</v>
      </c>
      <c r="B314" s="118">
        <v>81.2012</v>
      </c>
      <c r="C314" s="118"/>
      <c r="D314" s="118">
        <v>54.171799999999998</v>
      </c>
      <c r="E314" s="118">
        <v>50</v>
      </c>
      <c r="F314" s="118">
        <v>25.513400000000001</v>
      </c>
      <c r="G314" s="118">
        <v>6.1215999999999999</v>
      </c>
      <c r="H314" s="118">
        <v>8</v>
      </c>
      <c r="I314" s="118">
        <v>6.5331000000000001</v>
      </c>
      <c r="J314" s="118">
        <v>1.1002000000000001</v>
      </c>
      <c r="K314" s="118"/>
      <c r="L314" s="118">
        <v>1.3543000000000001</v>
      </c>
      <c r="M314" s="118"/>
      <c r="N314" s="118">
        <v>0</v>
      </c>
      <c r="O314" s="118">
        <v>0</v>
      </c>
      <c r="P314" s="118">
        <v>88.423000000000002</v>
      </c>
    </row>
    <row r="315" spans="1:16" x14ac:dyDescent="0.25">
      <c r="A315" s="118" t="s">
        <v>280</v>
      </c>
      <c r="B315" s="118">
        <v>93.067599999999999</v>
      </c>
      <c r="C315" s="118"/>
      <c r="D315" s="118">
        <v>93.067599999999999</v>
      </c>
      <c r="E315" s="118">
        <v>46</v>
      </c>
      <c r="F315" s="118">
        <v>29.241800000000001</v>
      </c>
      <c r="G315" s="118">
        <v>4.1894999999999998</v>
      </c>
      <c r="H315" s="118">
        <v>17</v>
      </c>
      <c r="I315" s="118">
        <v>11.224</v>
      </c>
      <c r="J315" s="118">
        <v>4.3319999999999999</v>
      </c>
      <c r="K315" s="118"/>
      <c r="L315" s="118">
        <v>2.3267000000000002</v>
      </c>
      <c r="M315" s="118"/>
      <c r="N315" s="118">
        <v>0.96519999999999995</v>
      </c>
      <c r="O315" s="118">
        <v>0</v>
      </c>
      <c r="P315" s="118">
        <v>102.5543</v>
      </c>
    </row>
    <row r="316" spans="1:16" x14ac:dyDescent="0.25">
      <c r="A316" s="118" t="s">
        <v>281</v>
      </c>
      <c r="B316" s="118">
        <v>111.0287</v>
      </c>
      <c r="C316" s="118"/>
      <c r="D316" s="118">
        <v>111.0287</v>
      </c>
      <c r="E316" s="118">
        <v>75.709999999999994</v>
      </c>
      <c r="F316" s="118">
        <v>34.885199999999998</v>
      </c>
      <c r="G316" s="118">
        <v>10.206200000000001</v>
      </c>
      <c r="H316" s="118">
        <v>18</v>
      </c>
      <c r="I316" s="118">
        <v>13.3901</v>
      </c>
      <c r="J316" s="118">
        <v>3.4575</v>
      </c>
      <c r="K316" s="118"/>
      <c r="L316" s="118">
        <v>2.7757000000000001</v>
      </c>
      <c r="M316" s="118"/>
      <c r="N316" s="118">
        <v>0</v>
      </c>
      <c r="O316" s="118">
        <v>0</v>
      </c>
      <c r="P316" s="118">
        <v>124.69240000000001</v>
      </c>
    </row>
    <row r="317" spans="1:16" x14ac:dyDescent="0.25">
      <c r="A317" s="118" t="s">
        <v>282</v>
      </c>
      <c r="B317" s="120">
        <v>1813.953</v>
      </c>
      <c r="C317" s="118">
        <v>46.7271</v>
      </c>
      <c r="D317" s="120">
        <v>1860.6801</v>
      </c>
      <c r="E317" s="120">
        <v>1099.33</v>
      </c>
      <c r="F317" s="118">
        <v>584.62570000000005</v>
      </c>
      <c r="G317" s="118">
        <v>128.67609999999999</v>
      </c>
      <c r="H317" s="118">
        <v>274</v>
      </c>
      <c r="I317" s="118">
        <v>224.398</v>
      </c>
      <c r="J317" s="118">
        <v>37.201500000000003</v>
      </c>
      <c r="K317" s="118">
        <v>17</v>
      </c>
      <c r="L317" s="118">
        <v>46.517000000000003</v>
      </c>
      <c r="M317" s="118"/>
      <c r="N317" s="118">
        <v>0</v>
      </c>
      <c r="O317" s="118">
        <v>0</v>
      </c>
      <c r="P317" s="120">
        <v>2026.5577000000001</v>
      </c>
    </row>
    <row r="318" spans="1:16" x14ac:dyDescent="0.25">
      <c r="A318" s="118" t="s">
        <v>283</v>
      </c>
      <c r="B318" s="118">
        <v>416.27769999999998</v>
      </c>
      <c r="C318" s="118">
        <v>24.587800000000001</v>
      </c>
      <c r="D318" s="118">
        <v>440.8655</v>
      </c>
      <c r="E318" s="118">
        <v>163</v>
      </c>
      <c r="F318" s="118">
        <v>138.51990000000001</v>
      </c>
      <c r="G318" s="118">
        <v>6.12</v>
      </c>
      <c r="H318" s="118">
        <v>32</v>
      </c>
      <c r="I318" s="118">
        <v>53.168399999999998</v>
      </c>
      <c r="J318" s="118"/>
      <c r="K318" s="118"/>
      <c r="L318" s="118">
        <v>11.021599999999999</v>
      </c>
      <c r="M318" s="118"/>
      <c r="N318" s="118">
        <v>2.8687999999999998</v>
      </c>
      <c r="O318" s="118">
        <v>0</v>
      </c>
      <c r="P318" s="118">
        <v>449.85430000000002</v>
      </c>
    </row>
    <row r="319" spans="1:16" x14ac:dyDescent="0.25">
      <c r="A319" s="118" t="s">
        <v>284</v>
      </c>
      <c r="B319" s="118">
        <v>694.05550000000005</v>
      </c>
      <c r="C319" s="118">
        <v>15.0479</v>
      </c>
      <c r="D319" s="118">
        <v>709.10339999999997</v>
      </c>
      <c r="E319" s="118">
        <v>424.68</v>
      </c>
      <c r="F319" s="118">
        <v>222.80029999999999</v>
      </c>
      <c r="G319" s="118">
        <v>50.469900000000003</v>
      </c>
      <c r="H319" s="118">
        <v>93</v>
      </c>
      <c r="I319" s="118">
        <v>85.517899999999997</v>
      </c>
      <c r="J319" s="118">
        <v>5.6116000000000001</v>
      </c>
      <c r="K319" s="118"/>
      <c r="L319" s="118">
        <v>17.727599999999999</v>
      </c>
      <c r="M319" s="118"/>
      <c r="N319" s="118">
        <v>0</v>
      </c>
      <c r="O319" s="118">
        <v>0</v>
      </c>
      <c r="P319" s="118">
        <v>765.18489999999997</v>
      </c>
    </row>
    <row r="320" spans="1:16" x14ac:dyDescent="0.25">
      <c r="A320" s="118" t="s">
        <v>285</v>
      </c>
      <c r="B320" s="118">
        <v>187.5376</v>
      </c>
      <c r="C320" s="118">
        <v>0.11210000000000001</v>
      </c>
      <c r="D320" s="118">
        <v>187.6497</v>
      </c>
      <c r="E320" s="118">
        <v>88</v>
      </c>
      <c r="F320" s="118">
        <v>58.959499999999998</v>
      </c>
      <c r="G320" s="118">
        <v>7.2601000000000004</v>
      </c>
      <c r="H320" s="118">
        <v>18</v>
      </c>
      <c r="I320" s="118">
        <v>22.630600000000001</v>
      </c>
      <c r="J320" s="118"/>
      <c r="K320" s="118"/>
      <c r="L320" s="118">
        <v>4.6912000000000003</v>
      </c>
      <c r="M320" s="118"/>
      <c r="N320" s="118">
        <v>0.92520000000000002</v>
      </c>
      <c r="O320" s="118">
        <v>0</v>
      </c>
      <c r="P320" s="118">
        <v>195.83500000000001</v>
      </c>
    </row>
    <row r="321" spans="1:16" x14ac:dyDescent="0.25">
      <c r="A321" s="118" t="s">
        <v>286</v>
      </c>
      <c r="B321" s="120">
        <v>1040.8875</v>
      </c>
      <c r="C321" s="118">
        <v>22.4512</v>
      </c>
      <c r="D321" s="120">
        <v>1063.3387</v>
      </c>
      <c r="E321" s="118">
        <v>326.14</v>
      </c>
      <c r="F321" s="118">
        <v>334.101</v>
      </c>
      <c r="G321" s="118"/>
      <c r="H321" s="118">
        <v>165</v>
      </c>
      <c r="I321" s="118">
        <v>128.23859999999999</v>
      </c>
      <c r="J321" s="118">
        <v>27.571000000000002</v>
      </c>
      <c r="K321" s="118"/>
      <c r="L321" s="118">
        <v>26.583500000000001</v>
      </c>
      <c r="M321" s="118"/>
      <c r="N321" s="118">
        <v>0</v>
      </c>
      <c r="O321" s="118">
        <v>0</v>
      </c>
      <c r="P321" s="120">
        <v>1090.9096999999999</v>
      </c>
    </row>
    <row r="322" spans="1:16" x14ac:dyDescent="0.25">
      <c r="A322" s="118" t="s">
        <v>287</v>
      </c>
      <c r="B322" s="120">
        <v>3197.9191999999998</v>
      </c>
      <c r="C322" s="118">
        <v>36.9895</v>
      </c>
      <c r="D322" s="120">
        <v>3234.9087</v>
      </c>
      <c r="E322" s="120">
        <v>1893.36</v>
      </c>
      <c r="F322" s="120">
        <v>1016.4083000000001</v>
      </c>
      <c r="G322" s="118">
        <v>219.2379</v>
      </c>
      <c r="H322" s="118">
        <v>590</v>
      </c>
      <c r="I322" s="118">
        <v>390.13</v>
      </c>
      <c r="J322" s="118">
        <v>149.9025</v>
      </c>
      <c r="K322" s="118">
        <v>5</v>
      </c>
      <c r="L322" s="118">
        <v>80.872699999999995</v>
      </c>
      <c r="M322" s="118"/>
      <c r="N322" s="118">
        <v>23.2256</v>
      </c>
      <c r="O322" s="118">
        <v>0</v>
      </c>
      <c r="P322" s="120">
        <v>3627.2746999999999</v>
      </c>
    </row>
    <row r="323" spans="1:16" x14ac:dyDescent="0.25">
      <c r="A323" s="118" t="s">
        <v>288</v>
      </c>
      <c r="B323" s="118">
        <v>154.78579999999999</v>
      </c>
      <c r="C323" s="118">
        <v>2.2223000000000002</v>
      </c>
      <c r="D323" s="118">
        <v>157.00810000000001</v>
      </c>
      <c r="E323" s="118">
        <v>98</v>
      </c>
      <c r="F323" s="118">
        <v>49.331899999999997</v>
      </c>
      <c r="G323" s="118">
        <v>12.167</v>
      </c>
      <c r="H323" s="118">
        <v>19</v>
      </c>
      <c r="I323" s="118">
        <v>18.935199999999998</v>
      </c>
      <c r="J323" s="118">
        <v>4.8599999999999997E-2</v>
      </c>
      <c r="K323" s="118"/>
      <c r="L323" s="118">
        <v>3.9251999999999998</v>
      </c>
      <c r="M323" s="118"/>
      <c r="N323" s="118">
        <v>3.7244999999999999</v>
      </c>
      <c r="O323" s="118">
        <v>0</v>
      </c>
      <c r="P323" s="118">
        <v>172.94820000000001</v>
      </c>
    </row>
    <row r="324" spans="1:16" x14ac:dyDescent="0.25">
      <c r="A324" s="118" t="s">
        <v>289</v>
      </c>
      <c r="B324" s="118">
        <v>307.3526</v>
      </c>
      <c r="C324" s="118"/>
      <c r="D324" s="118">
        <v>307.3526</v>
      </c>
      <c r="E324" s="118">
        <v>149</v>
      </c>
      <c r="F324" s="118">
        <v>96.5702</v>
      </c>
      <c r="G324" s="118">
        <v>13.1075</v>
      </c>
      <c r="H324" s="118">
        <v>47</v>
      </c>
      <c r="I324" s="118">
        <v>37.066699999999997</v>
      </c>
      <c r="J324" s="118">
        <v>7.45</v>
      </c>
      <c r="K324" s="118"/>
      <c r="L324" s="118">
        <v>7.6837999999999997</v>
      </c>
      <c r="M324" s="118"/>
      <c r="N324" s="118">
        <v>2.6962000000000002</v>
      </c>
      <c r="O324" s="118">
        <v>0</v>
      </c>
      <c r="P324" s="118">
        <v>330.60629999999998</v>
      </c>
    </row>
    <row r="325" spans="1:16" x14ac:dyDescent="0.25">
      <c r="A325" s="118" t="s">
        <v>290</v>
      </c>
      <c r="B325" s="120">
        <v>1684.3367000000001</v>
      </c>
      <c r="C325" s="118">
        <v>65.4529</v>
      </c>
      <c r="D325" s="120">
        <v>1749.7896000000001</v>
      </c>
      <c r="E325" s="118">
        <v>970</v>
      </c>
      <c r="F325" s="118">
        <v>549.78390000000002</v>
      </c>
      <c r="G325" s="118">
        <v>105.054</v>
      </c>
      <c r="H325" s="118">
        <v>188</v>
      </c>
      <c r="I325" s="118">
        <v>211.02459999999999</v>
      </c>
      <c r="J325" s="118"/>
      <c r="K325" s="118">
        <v>3</v>
      </c>
      <c r="L325" s="118">
        <v>43.744700000000002</v>
      </c>
      <c r="M325" s="118"/>
      <c r="N325" s="118">
        <v>27.3246</v>
      </c>
      <c r="O325" s="118">
        <v>0</v>
      </c>
      <c r="P325" s="120">
        <v>1882.1682000000001</v>
      </c>
    </row>
    <row r="326" spans="1:16" x14ac:dyDescent="0.25">
      <c r="A326" s="118" t="s">
        <v>291</v>
      </c>
      <c r="B326" s="118">
        <v>190.31120000000001</v>
      </c>
      <c r="C326" s="118"/>
      <c r="D326" s="118">
        <v>190.31120000000001</v>
      </c>
      <c r="E326" s="118">
        <v>93.14</v>
      </c>
      <c r="F326" s="118">
        <v>59.7958</v>
      </c>
      <c r="G326" s="118">
        <v>8.3361000000000001</v>
      </c>
      <c r="H326" s="118">
        <v>32</v>
      </c>
      <c r="I326" s="118">
        <v>22.951499999999999</v>
      </c>
      <c r="J326" s="118">
        <v>6.7864000000000004</v>
      </c>
      <c r="K326" s="118"/>
      <c r="L326" s="118">
        <v>4.7577999999999996</v>
      </c>
      <c r="M326" s="118"/>
      <c r="N326" s="118">
        <v>0</v>
      </c>
      <c r="O326" s="118">
        <v>0</v>
      </c>
      <c r="P326" s="118">
        <v>205.43369999999999</v>
      </c>
    </row>
    <row r="327" spans="1:16" x14ac:dyDescent="0.25">
      <c r="A327" s="118" t="s">
        <v>292</v>
      </c>
      <c r="B327" s="118">
        <v>240.2098</v>
      </c>
      <c r="C327" s="118"/>
      <c r="D327" s="118">
        <v>240.2098</v>
      </c>
      <c r="E327" s="118">
        <v>48</v>
      </c>
      <c r="F327" s="118">
        <v>75.4739</v>
      </c>
      <c r="G327" s="118"/>
      <c r="H327" s="118">
        <v>23</v>
      </c>
      <c r="I327" s="118">
        <v>28.9693</v>
      </c>
      <c r="J327" s="118"/>
      <c r="K327" s="118"/>
      <c r="L327" s="118">
        <v>6.0052000000000003</v>
      </c>
      <c r="M327" s="118"/>
      <c r="N327" s="118">
        <v>0</v>
      </c>
      <c r="O327" s="118">
        <v>0</v>
      </c>
      <c r="P327" s="118">
        <v>240.2098</v>
      </c>
    </row>
    <row r="328" spans="1:16" x14ac:dyDescent="0.25">
      <c r="A328" s="118" t="s">
        <v>293</v>
      </c>
      <c r="B328" s="120">
        <v>1852.6902</v>
      </c>
      <c r="C328" s="118">
        <v>25.0471</v>
      </c>
      <c r="D328" s="120">
        <v>1877.7373</v>
      </c>
      <c r="E328" s="118">
        <v>852.66</v>
      </c>
      <c r="F328" s="118">
        <v>589.98509999999999</v>
      </c>
      <c r="G328" s="118">
        <v>65.668700000000001</v>
      </c>
      <c r="H328" s="118">
        <v>256</v>
      </c>
      <c r="I328" s="118">
        <v>226.45509999999999</v>
      </c>
      <c r="J328" s="118">
        <v>22.1587</v>
      </c>
      <c r="K328" s="118">
        <v>20</v>
      </c>
      <c r="L328" s="118">
        <v>46.943399999999997</v>
      </c>
      <c r="M328" s="118"/>
      <c r="N328" s="118">
        <v>0</v>
      </c>
      <c r="O328" s="118">
        <v>0</v>
      </c>
      <c r="P328" s="120">
        <v>1965.5646999999999</v>
      </c>
    </row>
    <row r="329" spans="1:16" x14ac:dyDescent="0.25">
      <c r="A329" s="118" t="s">
        <v>294</v>
      </c>
      <c r="B329" s="118">
        <v>659.30449999999996</v>
      </c>
      <c r="C329" s="118">
        <v>43.290399999999998</v>
      </c>
      <c r="D329" s="118">
        <v>702.59490000000005</v>
      </c>
      <c r="E329" s="118">
        <v>343</v>
      </c>
      <c r="F329" s="118">
        <v>220.75530000000001</v>
      </c>
      <c r="G329" s="118">
        <v>30.561199999999999</v>
      </c>
      <c r="H329" s="118">
        <v>74</v>
      </c>
      <c r="I329" s="118">
        <v>84.732900000000001</v>
      </c>
      <c r="J329" s="118"/>
      <c r="K329" s="118"/>
      <c r="L329" s="118">
        <v>17.564900000000002</v>
      </c>
      <c r="M329" s="118"/>
      <c r="N329" s="118">
        <v>0</v>
      </c>
      <c r="O329" s="118">
        <v>0</v>
      </c>
      <c r="P329" s="118">
        <v>733.15610000000004</v>
      </c>
    </row>
    <row r="330" spans="1:16" x14ac:dyDescent="0.25">
      <c r="A330" s="118" t="s">
        <v>295</v>
      </c>
      <c r="B330" s="118">
        <v>986.44579999999996</v>
      </c>
      <c r="C330" s="118">
        <v>1.1645000000000001</v>
      </c>
      <c r="D330" s="118">
        <v>987.61030000000005</v>
      </c>
      <c r="E330" s="118">
        <v>695.46</v>
      </c>
      <c r="F330" s="118">
        <v>310.30720000000002</v>
      </c>
      <c r="G330" s="118">
        <v>96.288200000000003</v>
      </c>
      <c r="H330" s="118">
        <v>168</v>
      </c>
      <c r="I330" s="118">
        <v>119.1058</v>
      </c>
      <c r="J330" s="118">
        <v>36.6706</v>
      </c>
      <c r="K330" s="118">
        <v>3</v>
      </c>
      <c r="L330" s="118">
        <v>24.690300000000001</v>
      </c>
      <c r="M330" s="118"/>
      <c r="N330" s="118">
        <v>0</v>
      </c>
      <c r="O330" s="118">
        <v>0</v>
      </c>
      <c r="P330" s="120">
        <v>1120.5690999999999</v>
      </c>
    </row>
    <row r="331" spans="1:16" x14ac:dyDescent="0.25">
      <c r="A331" s="118" t="s">
        <v>296</v>
      </c>
      <c r="B331" s="118">
        <v>754.39380000000006</v>
      </c>
      <c r="C331" s="118">
        <v>0.4022</v>
      </c>
      <c r="D331" s="118">
        <v>754.79600000000005</v>
      </c>
      <c r="E331" s="118">
        <v>694.13</v>
      </c>
      <c r="F331" s="118">
        <v>237.15690000000001</v>
      </c>
      <c r="G331" s="118">
        <v>114.2433</v>
      </c>
      <c r="H331" s="118">
        <v>71</v>
      </c>
      <c r="I331" s="118">
        <v>91.028400000000005</v>
      </c>
      <c r="J331" s="118"/>
      <c r="K331" s="118"/>
      <c r="L331" s="118">
        <v>18.869900000000001</v>
      </c>
      <c r="M331" s="118"/>
      <c r="N331" s="118">
        <v>13.209</v>
      </c>
      <c r="O331" s="118">
        <v>0</v>
      </c>
      <c r="P331" s="118">
        <v>882.24829999999997</v>
      </c>
    </row>
    <row r="332" spans="1:16" x14ac:dyDescent="0.25">
      <c r="A332" s="118" t="s">
        <v>297</v>
      </c>
      <c r="B332" s="120">
        <v>1270.7692999999999</v>
      </c>
      <c r="C332" s="118">
        <v>37.6845</v>
      </c>
      <c r="D332" s="120">
        <v>1308.4538</v>
      </c>
      <c r="E332" s="118">
        <v>610</v>
      </c>
      <c r="F332" s="118">
        <v>411.11619999999999</v>
      </c>
      <c r="G332" s="118">
        <v>49.720999999999997</v>
      </c>
      <c r="H332" s="118">
        <v>138</v>
      </c>
      <c r="I332" s="118">
        <v>157.79949999999999</v>
      </c>
      <c r="J332" s="118"/>
      <c r="K332" s="118">
        <v>110</v>
      </c>
      <c r="L332" s="118">
        <v>32.711300000000001</v>
      </c>
      <c r="M332" s="118">
        <v>46.373199999999997</v>
      </c>
      <c r="N332" s="118">
        <v>0</v>
      </c>
      <c r="O332" s="118">
        <v>0</v>
      </c>
      <c r="P332" s="120">
        <v>1404.548</v>
      </c>
    </row>
    <row r="333" spans="1:16" x14ac:dyDescent="0.25">
      <c r="A333" s="118" t="s">
        <v>538</v>
      </c>
      <c r="B333" s="118">
        <v>109.84220000000001</v>
      </c>
      <c r="C333" s="118">
        <v>4.2487000000000004</v>
      </c>
      <c r="D333" s="118">
        <v>88.299800000000005</v>
      </c>
      <c r="E333" s="118">
        <v>58</v>
      </c>
      <c r="F333" s="118">
        <v>35.8474</v>
      </c>
      <c r="G333" s="118">
        <v>5.5381999999999998</v>
      </c>
      <c r="H333" s="118">
        <v>10</v>
      </c>
      <c r="I333" s="118">
        <v>10.648999999999999</v>
      </c>
      <c r="J333" s="118"/>
      <c r="K333" s="118"/>
      <c r="L333" s="118">
        <v>2.2075</v>
      </c>
      <c r="M333" s="118"/>
      <c r="N333" s="118">
        <v>0</v>
      </c>
      <c r="O333" s="118">
        <v>0</v>
      </c>
      <c r="P333" s="118">
        <v>119.62909999999999</v>
      </c>
    </row>
    <row r="334" spans="1:16" x14ac:dyDescent="0.25">
      <c r="A334" s="118" t="s">
        <v>539</v>
      </c>
      <c r="B334" s="118">
        <v>55.207999999999998</v>
      </c>
      <c r="C334" s="118"/>
      <c r="D334" s="118">
        <v>44.673200000000001</v>
      </c>
      <c r="E334" s="118">
        <v>28</v>
      </c>
      <c r="F334" s="118">
        <v>17.346399999999999</v>
      </c>
      <c r="G334" s="118">
        <v>2.6634000000000002</v>
      </c>
      <c r="H334" s="118">
        <v>2</v>
      </c>
      <c r="I334" s="118">
        <v>5.3875999999999999</v>
      </c>
      <c r="J334" s="118"/>
      <c r="K334" s="118"/>
      <c r="L334" s="118">
        <v>1.1168</v>
      </c>
      <c r="M334" s="118"/>
      <c r="N334" s="118">
        <v>0</v>
      </c>
      <c r="O334" s="118">
        <v>0</v>
      </c>
      <c r="P334" s="118">
        <v>57.871400000000001</v>
      </c>
    </row>
    <row r="335" spans="1:16" x14ac:dyDescent="0.25">
      <c r="A335" s="118" t="s">
        <v>298</v>
      </c>
      <c r="B335" s="118">
        <v>543.4239</v>
      </c>
      <c r="C335" s="118">
        <v>23.312200000000001</v>
      </c>
      <c r="D335" s="118">
        <v>566.73609999999996</v>
      </c>
      <c r="E335" s="118">
        <v>265.16000000000003</v>
      </c>
      <c r="F335" s="118">
        <v>178.0685</v>
      </c>
      <c r="G335" s="118">
        <v>21.7729</v>
      </c>
      <c r="H335" s="118">
        <v>78</v>
      </c>
      <c r="I335" s="118">
        <v>68.348399999999998</v>
      </c>
      <c r="J335" s="118">
        <v>7.2386999999999997</v>
      </c>
      <c r="K335" s="118">
        <v>4</v>
      </c>
      <c r="L335" s="118">
        <v>14.1684</v>
      </c>
      <c r="M335" s="118"/>
      <c r="N335" s="118">
        <v>0</v>
      </c>
      <c r="O335" s="118">
        <v>0</v>
      </c>
      <c r="P335" s="118">
        <v>595.74770000000001</v>
      </c>
    </row>
    <row r="336" spans="1:16" x14ac:dyDescent="0.25">
      <c r="A336" s="118" t="s">
        <v>299</v>
      </c>
      <c r="B336" s="118">
        <v>186.7576</v>
      </c>
      <c r="C336" s="118">
        <v>8.0191999999999997</v>
      </c>
      <c r="D336" s="118">
        <v>194.77680000000001</v>
      </c>
      <c r="E336" s="118">
        <v>60</v>
      </c>
      <c r="F336" s="118">
        <v>61.198900000000002</v>
      </c>
      <c r="G336" s="118"/>
      <c r="H336" s="118">
        <v>17</v>
      </c>
      <c r="I336" s="118">
        <v>23.490100000000002</v>
      </c>
      <c r="J336" s="118"/>
      <c r="K336" s="118"/>
      <c r="L336" s="118">
        <v>4.8693999999999997</v>
      </c>
      <c r="M336" s="118"/>
      <c r="N336" s="118">
        <v>0</v>
      </c>
      <c r="O336" s="118">
        <v>0</v>
      </c>
      <c r="P336" s="118">
        <v>194.77680000000001</v>
      </c>
    </row>
    <row r="337" spans="1:16" x14ac:dyDescent="0.25">
      <c r="A337" s="118" t="s">
        <v>540</v>
      </c>
      <c r="B337" s="118">
        <v>78.775800000000004</v>
      </c>
      <c r="C337" s="118"/>
      <c r="D337" s="118">
        <v>52.771000000000001</v>
      </c>
      <c r="E337" s="118">
        <v>42</v>
      </c>
      <c r="F337" s="118">
        <v>24.7514</v>
      </c>
      <c r="G337" s="118">
        <v>4.3121999999999998</v>
      </c>
      <c r="H337" s="118">
        <v>7</v>
      </c>
      <c r="I337" s="118">
        <v>6.3642000000000003</v>
      </c>
      <c r="J337" s="118">
        <v>0.47689999999999999</v>
      </c>
      <c r="K337" s="118"/>
      <c r="L337" s="118">
        <v>1.3192999999999999</v>
      </c>
      <c r="M337" s="118"/>
      <c r="N337" s="118">
        <v>0</v>
      </c>
      <c r="O337" s="118">
        <v>0</v>
      </c>
      <c r="P337" s="118">
        <v>83.564899999999994</v>
      </c>
    </row>
    <row r="338" spans="1:16" x14ac:dyDescent="0.25">
      <c r="A338" s="118" t="s">
        <v>541</v>
      </c>
      <c r="B338" s="118">
        <v>37.695399999999999</v>
      </c>
      <c r="C338" s="118"/>
      <c r="D338" s="118">
        <v>30.015000000000001</v>
      </c>
      <c r="E338" s="118">
        <v>23</v>
      </c>
      <c r="F338" s="118">
        <v>11.8439</v>
      </c>
      <c r="G338" s="118">
        <v>2.7890000000000001</v>
      </c>
      <c r="H338" s="118">
        <v>4</v>
      </c>
      <c r="I338" s="118">
        <v>3.6198000000000001</v>
      </c>
      <c r="J338" s="118">
        <v>0.28510000000000002</v>
      </c>
      <c r="K338" s="118"/>
      <c r="L338" s="118">
        <v>0.75039999999999996</v>
      </c>
      <c r="M338" s="118"/>
      <c r="N338" s="118">
        <v>0</v>
      </c>
      <c r="O338" s="118">
        <v>0</v>
      </c>
      <c r="P338" s="118">
        <v>40.769500000000001</v>
      </c>
    </row>
    <row r="339" spans="1:16" x14ac:dyDescent="0.25">
      <c r="A339" s="118" t="s">
        <v>300</v>
      </c>
      <c r="B339" s="118">
        <v>672.70740000000001</v>
      </c>
      <c r="C339" s="118"/>
      <c r="D339" s="118">
        <v>672.70740000000001</v>
      </c>
      <c r="E339" s="118">
        <v>325.99</v>
      </c>
      <c r="F339" s="118">
        <v>211.3647</v>
      </c>
      <c r="G339" s="118">
        <v>28.656300000000002</v>
      </c>
      <c r="H339" s="118">
        <v>134</v>
      </c>
      <c r="I339" s="118">
        <v>81.128500000000003</v>
      </c>
      <c r="J339" s="118">
        <v>39.653599999999997</v>
      </c>
      <c r="K339" s="118">
        <v>2</v>
      </c>
      <c r="L339" s="118">
        <v>16.817699999999999</v>
      </c>
      <c r="M339" s="118"/>
      <c r="N339" s="118">
        <v>0</v>
      </c>
      <c r="O339" s="118">
        <v>0</v>
      </c>
      <c r="P339" s="118">
        <v>741.01729999999998</v>
      </c>
    </row>
    <row r="340" spans="1:16" x14ac:dyDescent="0.25">
      <c r="A340" s="118" t="s">
        <v>542</v>
      </c>
      <c r="B340" s="118">
        <v>65.5197</v>
      </c>
      <c r="C340" s="118"/>
      <c r="D340" s="118">
        <v>40.637599999999999</v>
      </c>
      <c r="E340" s="118">
        <v>27</v>
      </c>
      <c r="F340" s="118">
        <v>20.586300000000001</v>
      </c>
      <c r="G340" s="118">
        <v>1.6033999999999999</v>
      </c>
      <c r="H340" s="118">
        <v>6</v>
      </c>
      <c r="I340" s="118">
        <v>4.9009</v>
      </c>
      <c r="J340" s="118">
        <v>0.82430000000000003</v>
      </c>
      <c r="K340" s="118"/>
      <c r="L340" s="118">
        <v>1.0159</v>
      </c>
      <c r="M340" s="118"/>
      <c r="N340" s="118">
        <v>0</v>
      </c>
      <c r="O340" s="118">
        <v>0</v>
      </c>
      <c r="P340" s="118">
        <v>67.947400000000002</v>
      </c>
    </row>
    <row r="341" spans="1:16" x14ac:dyDescent="0.25">
      <c r="A341" s="118" t="s">
        <v>301</v>
      </c>
      <c r="B341" s="118">
        <v>167.4717</v>
      </c>
      <c r="C341" s="118"/>
      <c r="D341" s="118">
        <v>167.4717</v>
      </c>
      <c r="E341" s="118">
        <v>99</v>
      </c>
      <c r="F341" s="118">
        <v>52.619599999999998</v>
      </c>
      <c r="G341" s="118">
        <v>11.5951</v>
      </c>
      <c r="H341" s="118">
        <v>31</v>
      </c>
      <c r="I341" s="118">
        <v>20.197099999999999</v>
      </c>
      <c r="J341" s="118">
        <v>8.1021999999999998</v>
      </c>
      <c r="K341" s="118"/>
      <c r="L341" s="118">
        <v>4.1867999999999999</v>
      </c>
      <c r="M341" s="118"/>
      <c r="N341" s="118">
        <v>0</v>
      </c>
      <c r="O341" s="118">
        <v>0</v>
      </c>
      <c r="P341" s="118">
        <v>187.16900000000001</v>
      </c>
    </row>
    <row r="342" spans="1:16" x14ac:dyDescent="0.25">
      <c r="A342" s="118" t="s">
        <v>302</v>
      </c>
      <c r="B342" s="118">
        <v>378.03739999999999</v>
      </c>
      <c r="C342" s="118">
        <v>2.63E-2</v>
      </c>
      <c r="D342" s="118">
        <v>378.06369999999998</v>
      </c>
      <c r="E342" s="118">
        <v>169.12</v>
      </c>
      <c r="F342" s="118">
        <v>118.7876</v>
      </c>
      <c r="G342" s="118">
        <v>12.5831</v>
      </c>
      <c r="H342" s="118">
        <v>64</v>
      </c>
      <c r="I342" s="118">
        <v>45.594499999999996</v>
      </c>
      <c r="J342" s="118">
        <v>13.8041</v>
      </c>
      <c r="K342" s="118"/>
      <c r="L342" s="118">
        <v>9.4515999999999991</v>
      </c>
      <c r="M342" s="118"/>
      <c r="N342" s="118">
        <v>0</v>
      </c>
      <c r="O342" s="118">
        <v>0</v>
      </c>
      <c r="P342" s="118">
        <v>404.45089999999999</v>
      </c>
    </row>
    <row r="343" spans="1:16" x14ac:dyDescent="0.25">
      <c r="A343" s="118" t="s">
        <v>303</v>
      </c>
      <c r="B343" s="118">
        <v>317.541</v>
      </c>
      <c r="C343" s="118"/>
      <c r="D343" s="118">
        <v>317.541</v>
      </c>
      <c r="E343" s="118">
        <v>185.13</v>
      </c>
      <c r="F343" s="118">
        <v>99.7714</v>
      </c>
      <c r="G343" s="118">
        <v>21.339700000000001</v>
      </c>
      <c r="H343" s="118">
        <v>34</v>
      </c>
      <c r="I343" s="118">
        <v>38.295400000000001</v>
      </c>
      <c r="J343" s="118"/>
      <c r="K343" s="118"/>
      <c r="L343" s="118">
        <v>7.9385000000000003</v>
      </c>
      <c r="M343" s="118"/>
      <c r="N343" s="118">
        <v>0</v>
      </c>
      <c r="O343" s="118">
        <v>0</v>
      </c>
      <c r="P343" s="118">
        <v>338.88069999999999</v>
      </c>
    </row>
    <row r="344" spans="1:16" x14ac:dyDescent="0.25">
      <c r="A344" s="118" t="s">
        <v>304</v>
      </c>
      <c r="B344" s="120">
        <v>1084.4058</v>
      </c>
      <c r="C344" s="118">
        <v>28.713799999999999</v>
      </c>
      <c r="D344" s="120">
        <v>1113.1196</v>
      </c>
      <c r="E344" s="118">
        <v>549.58000000000004</v>
      </c>
      <c r="F344" s="118">
        <v>349.74220000000003</v>
      </c>
      <c r="G344" s="118">
        <v>49.959499999999998</v>
      </c>
      <c r="H344" s="118">
        <v>137</v>
      </c>
      <c r="I344" s="118">
        <v>134.2422</v>
      </c>
      <c r="J344" s="118">
        <v>2.0682999999999998</v>
      </c>
      <c r="K344" s="118">
        <v>2</v>
      </c>
      <c r="L344" s="118">
        <v>27.827999999999999</v>
      </c>
      <c r="M344" s="118"/>
      <c r="N344" s="118">
        <v>0</v>
      </c>
      <c r="O344" s="118">
        <v>0</v>
      </c>
      <c r="P344" s="120">
        <v>1165.1474000000001</v>
      </c>
    </row>
    <row r="345" spans="1:16" x14ac:dyDescent="0.25">
      <c r="A345" s="118" t="s">
        <v>305</v>
      </c>
      <c r="B345" s="118">
        <v>660.91909999999996</v>
      </c>
      <c r="C345" s="118">
        <v>8.6860999999999997</v>
      </c>
      <c r="D345" s="118">
        <v>669.60519999999997</v>
      </c>
      <c r="E345" s="118">
        <v>506.37</v>
      </c>
      <c r="F345" s="118">
        <v>210.39</v>
      </c>
      <c r="G345" s="118">
        <v>73.995000000000005</v>
      </c>
      <c r="H345" s="118">
        <v>118</v>
      </c>
      <c r="I345" s="118">
        <v>80.754400000000004</v>
      </c>
      <c r="J345" s="118">
        <v>27.934200000000001</v>
      </c>
      <c r="K345" s="118"/>
      <c r="L345" s="118">
        <v>16.740100000000002</v>
      </c>
      <c r="M345" s="118"/>
      <c r="N345" s="118">
        <v>15.238099999999999</v>
      </c>
      <c r="O345" s="118">
        <v>0</v>
      </c>
      <c r="P345" s="118">
        <v>786.77250000000004</v>
      </c>
    </row>
    <row r="346" spans="1:16" x14ac:dyDescent="0.25">
      <c r="A346" s="118" t="s">
        <v>306</v>
      </c>
      <c r="B346" s="120">
        <v>1226.8916999999999</v>
      </c>
      <c r="C346" s="118">
        <v>1.3247</v>
      </c>
      <c r="D346" s="120">
        <v>1228.2164</v>
      </c>
      <c r="E346" s="118">
        <v>762.6</v>
      </c>
      <c r="F346" s="118">
        <v>385.90559999999999</v>
      </c>
      <c r="G346" s="118">
        <v>94.173599999999993</v>
      </c>
      <c r="H346" s="118">
        <v>163</v>
      </c>
      <c r="I346" s="118">
        <v>148.12289999999999</v>
      </c>
      <c r="J346" s="118">
        <v>11.1578</v>
      </c>
      <c r="K346" s="118"/>
      <c r="L346" s="118">
        <v>30.705400000000001</v>
      </c>
      <c r="M346" s="118"/>
      <c r="N346" s="118">
        <v>0</v>
      </c>
      <c r="O346" s="118">
        <v>0</v>
      </c>
      <c r="P346" s="120">
        <v>1333.5478000000001</v>
      </c>
    </row>
    <row r="347" spans="1:16" x14ac:dyDescent="0.25">
      <c r="A347" s="118" t="s">
        <v>307</v>
      </c>
      <c r="B347" s="118">
        <v>165.46430000000001</v>
      </c>
      <c r="C347" s="118"/>
      <c r="D347" s="118">
        <v>165.46430000000001</v>
      </c>
      <c r="E347" s="118">
        <v>125</v>
      </c>
      <c r="F347" s="118">
        <v>51.988900000000001</v>
      </c>
      <c r="G347" s="118">
        <v>18.252800000000001</v>
      </c>
      <c r="H347" s="118">
        <v>25</v>
      </c>
      <c r="I347" s="118">
        <v>19.954999999999998</v>
      </c>
      <c r="J347" s="118">
        <v>3.7837999999999998</v>
      </c>
      <c r="K347" s="118"/>
      <c r="L347" s="118">
        <v>4.1365999999999996</v>
      </c>
      <c r="M347" s="118"/>
      <c r="N347" s="118">
        <v>0</v>
      </c>
      <c r="O347" s="118">
        <v>0</v>
      </c>
      <c r="P347" s="118">
        <v>187.5009</v>
      </c>
    </row>
    <row r="348" spans="1:16" x14ac:dyDescent="0.25">
      <c r="A348" s="118" t="s">
        <v>308</v>
      </c>
      <c r="B348" s="118">
        <v>647.90089999999998</v>
      </c>
      <c r="C348" s="118">
        <v>30.353400000000001</v>
      </c>
      <c r="D348" s="118">
        <v>678.25429999999994</v>
      </c>
      <c r="E348" s="118">
        <v>460.43</v>
      </c>
      <c r="F348" s="118">
        <v>213.10749999999999</v>
      </c>
      <c r="G348" s="118">
        <v>61.830599999999997</v>
      </c>
      <c r="H348" s="118">
        <v>65</v>
      </c>
      <c r="I348" s="118">
        <v>81.797499999999999</v>
      </c>
      <c r="J348" s="118"/>
      <c r="K348" s="118">
        <v>1</v>
      </c>
      <c r="L348" s="118">
        <v>16.956399999999999</v>
      </c>
      <c r="M348" s="118"/>
      <c r="N348" s="118">
        <v>8.5945</v>
      </c>
      <c r="O348" s="118">
        <v>0</v>
      </c>
      <c r="P348" s="118">
        <v>748.67939999999999</v>
      </c>
    </row>
    <row r="349" spans="1:16" x14ac:dyDescent="0.25">
      <c r="A349" s="118" t="s">
        <v>309</v>
      </c>
      <c r="B349" s="118">
        <v>222.05109999999999</v>
      </c>
      <c r="C349" s="118"/>
      <c r="D349" s="118">
        <v>222.05109999999999</v>
      </c>
      <c r="E349" s="118">
        <v>158.85</v>
      </c>
      <c r="F349" s="118">
        <v>69.768500000000003</v>
      </c>
      <c r="G349" s="118">
        <v>22.270399999999999</v>
      </c>
      <c r="H349" s="118">
        <v>42</v>
      </c>
      <c r="I349" s="118">
        <v>26.779399999999999</v>
      </c>
      <c r="J349" s="118">
        <v>11.4155</v>
      </c>
      <c r="K349" s="118">
        <v>5</v>
      </c>
      <c r="L349" s="118">
        <v>5.5513000000000003</v>
      </c>
      <c r="M349" s="118"/>
      <c r="N349" s="118">
        <v>0</v>
      </c>
      <c r="O349" s="118">
        <v>0</v>
      </c>
      <c r="P349" s="118">
        <v>255.73699999999999</v>
      </c>
    </row>
    <row r="350" spans="1:16" x14ac:dyDescent="0.25">
      <c r="A350" s="118" t="s">
        <v>310</v>
      </c>
      <c r="B350" s="120">
        <v>1200.6315999999999</v>
      </c>
      <c r="C350" s="118">
        <v>5.7000000000000002E-3</v>
      </c>
      <c r="D350" s="120">
        <v>1200.6373000000001</v>
      </c>
      <c r="E350" s="118">
        <v>918.96</v>
      </c>
      <c r="F350" s="118">
        <v>377.24020000000002</v>
      </c>
      <c r="G350" s="118">
        <v>135.4299</v>
      </c>
      <c r="H350" s="118">
        <v>168</v>
      </c>
      <c r="I350" s="118">
        <v>144.79689999999999</v>
      </c>
      <c r="J350" s="118">
        <v>17.4024</v>
      </c>
      <c r="K350" s="118">
        <v>8</v>
      </c>
      <c r="L350" s="118">
        <v>30.015899999999998</v>
      </c>
      <c r="M350" s="118"/>
      <c r="N350" s="118">
        <v>0</v>
      </c>
      <c r="O350" s="118">
        <v>0</v>
      </c>
      <c r="P350" s="120">
        <v>1353.4695999999999</v>
      </c>
    </row>
    <row r="351" spans="1:16" x14ac:dyDescent="0.25">
      <c r="A351" s="118" t="s">
        <v>311</v>
      </c>
      <c r="B351" s="120">
        <v>1198.5228</v>
      </c>
      <c r="C351" s="118">
        <v>58.211399999999998</v>
      </c>
      <c r="D351" s="120">
        <v>1256.7342000000001</v>
      </c>
      <c r="E351" s="118">
        <v>786.64</v>
      </c>
      <c r="F351" s="118">
        <v>394.86590000000001</v>
      </c>
      <c r="G351" s="118">
        <v>97.9435</v>
      </c>
      <c r="H351" s="118">
        <v>192</v>
      </c>
      <c r="I351" s="118">
        <v>151.56209999999999</v>
      </c>
      <c r="J351" s="118">
        <v>30.328399999999998</v>
      </c>
      <c r="K351" s="118">
        <v>52</v>
      </c>
      <c r="L351" s="118">
        <v>31.418399999999998</v>
      </c>
      <c r="M351" s="118">
        <v>12.349</v>
      </c>
      <c r="N351" s="118">
        <v>0</v>
      </c>
      <c r="O351" s="118">
        <v>0</v>
      </c>
      <c r="P351" s="120">
        <v>1397.3551</v>
      </c>
    </row>
    <row r="352" spans="1:16" x14ac:dyDescent="0.25">
      <c r="A352" s="118" t="s">
        <v>312</v>
      </c>
      <c r="B352" s="118">
        <v>644.82280000000003</v>
      </c>
      <c r="C352" s="118">
        <v>24.086200000000002</v>
      </c>
      <c r="D352" s="118">
        <v>668.90899999999999</v>
      </c>
      <c r="E352" s="118">
        <v>355.38</v>
      </c>
      <c r="F352" s="118">
        <v>210.1712</v>
      </c>
      <c r="G352" s="118">
        <v>36.302199999999999</v>
      </c>
      <c r="H352" s="118">
        <v>126</v>
      </c>
      <c r="I352" s="118">
        <v>80.670400000000001</v>
      </c>
      <c r="J352" s="118">
        <v>33.997199999999999</v>
      </c>
      <c r="K352" s="118">
        <v>20</v>
      </c>
      <c r="L352" s="118">
        <v>16.7227</v>
      </c>
      <c r="M352" s="118">
        <v>1.9663999999999999</v>
      </c>
      <c r="N352" s="118">
        <v>0</v>
      </c>
      <c r="O352" s="118">
        <v>0</v>
      </c>
      <c r="P352" s="118">
        <v>741.1748</v>
      </c>
    </row>
    <row r="353" spans="1:16" x14ac:dyDescent="0.25">
      <c r="A353" s="118" t="s">
        <v>543</v>
      </c>
      <c r="B353" s="118">
        <v>139.56280000000001</v>
      </c>
      <c r="C353" s="118"/>
      <c r="D353" s="118">
        <v>98.825999999999993</v>
      </c>
      <c r="E353" s="118">
        <v>98.97</v>
      </c>
      <c r="F353" s="118">
        <v>43.8506</v>
      </c>
      <c r="G353" s="118">
        <v>13.7798</v>
      </c>
      <c r="H353" s="118">
        <v>16</v>
      </c>
      <c r="I353" s="118">
        <v>11.9184</v>
      </c>
      <c r="J353" s="118">
        <v>3.0611999999999999</v>
      </c>
      <c r="K353" s="118">
        <v>2</v>
      </c>
      <c r="L353" s="118">
        <v>2.4706999999999999</v>
      </c>
      <c r="M353" s="118"/>
      <c r="N353" s="118">
        <v>2.9327999999999999</v>
      </c>
      <c r="O353" s="118">
        <v>0</v>
      </c>
      <c r="P353" s="118">
        <v>159.3366</v>
      </c>
    </row>
    <row r="354" spans="1:16" x14ac:dyDescent="0.25">
      <c r="A354" s="118" t="s">
        <v>313</v>
      </c>
      <c r="B354" s="120">
        <v>1326.3847000000001</v>
      </c>
      <c r="C354" s="118">
        <v>63.771900000000002</v>
      </c>
      <c r="D354" s="120">
        <v>1390.1566</v>
      </c>
      <c r="E354" s="118">
        <v>714.08</v>
      </c>
      <c r="F354" s="118">
        <v>436.78719999999998</v>
      </c>
      <c r="G354" s="118">
        <v>69.3232</v>
      </c>
      <c r="H354" s="118">
        <v>209</v>
      </c>
      <c r="I354" s="118">
        <v>167.65289999999999</v>
      </c>
      <c r="J354" s="118">
        <v>31.010300000000001</v>
      </c>
      <c r="K354" s="118">
        <v>17</v>
      </c>
      <c r="L354" s="118">
        <v>34.753900000000002</v>
      </c>
      <c r="M354" s="118"/>
      <c r="N354" s="118">
        <v>0</v>
      </c>
      <c r="O354" s="118">
        <v>0</v>
      </c>
      <c r="P354" s="120">
        <v>1490.4901</v>
      </c>
    </row>
    <row r="355" spans="1:16" x14ac:dyDescent="0.25">
      <c r="A355" s="118" t="s">
        <v>314</v>
      </c>
      <c r="B355" s="120">
        <v>4225.5136000000002</v>
      </c>
      <c r="C355" s="118">
        <v>181.38939999999999</v>
      </c>
      <c r="D355" s="120">
        <v>4406.9030000000002</v>
      </c>
      <c r="E355" s="120">
        <v>2519.86</v>
      </c>
      <c r="F355" s="120">
        <v>1384.6488999999999</v>
      </c>
      <c r="G355" s="118">
        <v>283.80279999999999</v>
      </c>
      <c r="H355" s="118">
        <v>656</v>
      </c>
      <c r="I355" s="118">
        <v>531.47249999999997</v>
      </c>
      <c r="J355" s="118">
        <v>93.395600000000002</v>
      </c>
      <c r="K355" s="118">
        <v>543</v>
      </c>
      <c r="L355" s="118">
        <v>110.1726</v>
      </c>
      <c r="M355" s="118">
        <v>259.69650000000001</v>
      </c>
      <c r="N355" s="118">
        <v>28.973099999999999</v>
      </c>
      <c r="O355" s="118">
        <v>0</v>
      </c>
      <c r="P355" s="120">
        <v>5072.7709999999997</v>
      </c>
    </row>
    <row r="356" spans="1:16" x14ac:dyDescent="0.25">
      <c r="A356" s="118" t="s">
        <v>315</v>
      </c>
      <c r="B356" s="118">
        <v>188.69810000000001</v>
      </c>
      <c r="C356" s="118"/>
      <c r="D356" s="118">
        <v>188.69810000000001</v>
      </c>
      <c r="E356" s="118">
        <v>103</v>
      </c>
      <c r="F356" s="118">
        <v>59.288899999999998</v>
      </c>
      <c r="G356" s="118">
        <v>10.9278</v>
      </c>
      <c r="H356" s="118">
        <v>29</v>
      </c>
      <c r="I356" s="118">
        <v>22.757000000000001</v>
      </c>
      <c r="J356" s="118">
        <v>4.6822999999999997</v>
      </c>
      <c r="K356" s="118"/>
      <c r="L356" s="118">
        <v>4.7175000000000002</v>
      </c>
      <c r="M356" s="118"/>
      <c r="N356" s="118">
        <v>0</v>
      </c>
      <c r="O356" s="118">
        <v>0</v>
      </c>
      <c r="P356" s="118">
        <v>204.3082</v>
      </c>
    </row>
    <row r="357" spans="1:16" x14ac:dyDescent="0.25">
      <c r="A357" s="118" t="s">
        <v>316</v>
      </c>
      <c r="B357" s="118">
        <v>227.49350000000001</v>
      </c>
      <c r="C357" s="118"/>
      <c r="D357" s="118">
        <v>227.49350000000001</v>
      </c>
      <c r="E357" s="118">
        <v>118.83</v>
      </c>
      <c r="F357" s="118">
        <v>71.478499999999997</v>
      </c>
      <c r="G357" s="118">
        <v>11.837899999999999</v>
      </c>
      <c r="H357" s="118">
        <v>58</v>
      </c>
      <c r="I357" s="118">
        <v>27.435700000000001</v>
      </c>
      <c r="J357" s="118">
        <v>22.923200000000001</v>
      </c>
      <c r="K357" s="118"/>
      <c r="L357" s="118">
        <v>5.6872999999999996</v>
      </c>
      <c r="M357" s="118"/>
      <c r="N357" s="118">
        <v>0</v>
      </c>
      <c r="O357" s="118">
        <v>0</v>
      </c>
      <c r="P357" s="118">
        <v>262.25459999999998</v>
      </c>
    </row>
    <row r="358" spans="1:16" x14ac:dyDescent="0.25">
      <c r="A358" s="118" t="s">
        <v>317</v>
      </c>
      <c r="B358" s="118">
        <v>193.34180000000001</v>
      </c>
      <c r="C358" s="118"/>
      <c r="D358" s="118">
        <v>193.34180000000001</v>
      </c>
      <c r="E358" s="118">
        <v>100</v>
      </c>
      <c r="F358" s="118">
        <v>60.747999999999998</v>
      </c>
      <c r="G358" s="118">
        <v>9.8130000000000006</v>
      </c>
      <c r="H358" s="118">
        <v>29</v>
      </c>
      <c r="I358" s="118">
        <v>23.317</v>
      </c>
      <c r="J358" s="118">
        <v>4.2622</v>
      </c>
      <c r="K358" s="118"/>
      <c r="L358" s="118">
        <v>4.8334999999999999</v>
      </c>
      <c r="M358" s="118"/>
      <c r="N358" s="118">
        <v>0</v>
      </c>
      <c r="O358" s="118">
        <v>0</v>
      </c>
      <c r="P358" s="118">
        <v>207.417</v>
      </c>
    </row>
    <row r="359" spans="1:16" x14ac:dyDescent="0.25">
      <c r="A359" s="118" t="s">
        <v>318</v>
      </c>
      <c r="B359" s="118">
        <v>125.07940000000001</v>
      </c>
      <c r="C359" s="118"/>
      <c r="D359" s="118">
        <v>125.07940000000001</v>
      </c>
      <c r="E359" s="118">
        <v>42</v>
      </c>
      <c r="F359" s="118">
        <v>39.299900000000001</v>
      </c>
      <c r="G359" s="118">
        <v>0.67500000000000004</v>
      </c>
      <c r="H359" s="118">
        <v>7</v>
      </c>
      <c r="I359" s="118">
        <v>15.0846</v>
      </c>
      <c r="J359" s="118"/>
      <c r="K359" s="118"/>
      <c r="L359" s="118">
        <v>3.1269999999999998</v>
      </c>
      <c r="M359" s="118"/>
      <c r="N359" s="118">
        <v>0</v>
      </c>
      <c r="O359" s="118">
        <v>0</v>
      </c>
      <c r="P359" s="118">
        <v>125.7544</v>
      </c>
    </row>
    <row r="360" spans="1:16" x14ac:dyDescent="0.25">
      <c r="A360" s="118" t="s">
        <v>319</v>
      </c>
      <c r="B360" s="118">
        <v>197.3801</v>
      </c>
      <c r="C360" s="118"/>
      <c r="D360" s="118">
        <v>197.3801</v>
      </c>
      <c r="E360" s="118">
        <v>87</v>
      </c>
      <c r="F360" s="118">
        <v>62.016800000000003</v>
      </c>
      <c r="G360" s="118">
        <v>6.2458</v>
      </c>
      <c r="H360" s="118">
        <v>37</v>
      </c>
      <c r="I360" s="118">
        <v>23.803999999999998</v>
      </c>
      <c r="J360" s="118">
        <v>9.8970000000000002</v>
      </c>
      <c r="K360" s="118"/>
      <c r="L360" s="118">
        <v>4.9344999999999999</v>
      </c>
      <c r="M360" s="118"/>
      <c r="N360" s="118">
        <v>0</v>
      </c>
      <c r="O360" s="118">
        <v>0</v>
      </c>
      <c r="P360" s="118">
        <v>213.52289999999999</v>
      </c>
    </row>
    <row r="361" spans="1:16" x14ac:dyDescent="0.25">
      <c r="A361" s="118" t="s">
        <v>320</v>
      </c>
      <c r="B361" s="120">
        <v>1321.3885</v>
      </c>
      <c r="C361" s="118">
        <v>65.112200000000001</v>
      </c>
      <c r="D361" s="120">
        <v>1386.5007000000001</v>
      </c>
      <c r="E361" s="118">
        <v>516.36</v>
      </c>
      <c r="F361" s="118">
        <v>435.63850000000002</v>
      </c>
      <c r="G361" s="118">
        <v>20.180399999999999</v>
      </c>
      <c r="H361" s="118">
        <v>253</v>
      </c>
      <c r="I361" s="118">
        <v>167.21199999999999</v>
      </c>
      <c r="J361" s="118">
        <v>64.340999999999994</v>
      </c>
      <c r="K361" s="118">
        <v>5</v>
      </c>
      <c r="L361" s="118">
        <v>34.662500000000001</v>
      </c>
      <c r="M361" s="118"/>
      <c r="N361" s="118">
        <v>0</v>
      </c>
      <c r="O361" s="118">
        <v>0</v>
      </c>
      <c r="P361" s="120">
        <v>1471.0220999999999</v>
      </c>
    </row>
    <row r="362" spans="1:16" x14ac:dyDescent="0.25">
      <c r="A362" s="118" t="s">
        <v>321</v>
      </c>
      <c r="B362" s="118">
        <v>157.19839999999999</v>
      </c>
      <c r="C362" s="118"/>
      <c r="D362" s="118">
        <v>157.19839999999999</v>
      </c>
      <c r="E362" s="118">
        <v>64</v>
      </c>
      <c r="F362" s="118">
        <v>49.3917</v>
      </c>
      <c r="G362" s="118">
        <v>3.6520999999999999</v>
      </c>
      <c r="H362" s="118">
        <v>14</v>
      </c>
      <c r="I362" s="118">
        <v>18.958100000000002</v>
      </c>
      <c r="J362" s="118"/>
      <c r="K362" s="118"/>
      <c r="L362" s="118">
        <v>3.93</v>
      </c>
      <c r="M362" s="118"/>
      <c r="N362" s="118">
        <v>0</v>
      </c>
      <c r="O362" s="118">
        <v>0</v>
      </c>
      <c r="P362" s="118">
        <v>160.85050000000001</v>
      </c>
    </row>
    <row r="363" spans="1:16" x14ac:dyDescent="0.25">
      <c r="A363" s="118" t="s">
        <v>322</v>
      </c>
      <c r="B363" s="118">
        <v>128.99940000000001</v>
      </c>
      <c r="C363" s="118"/>
      <c r="D363" s="118">
        <v>128.99940000000001</v>
      </c>
      <c r="E363" s="118">
        <v>80.2</v>
      </c>
      <c r="F363" s="118">
        <v>40.531599999999997</v>
      </c>
      <c r="G363" s="118">
        <v>9.9170999999999996</v>
      </c>
      <c r="H363" s="118">
        <v>34</v>
      </c>
      <c r="I363" s="118">
        <v>15.5573</v>
      </c>
      <c r="J363" s="118">
        <v>13.832000000000001</v>
      </c>
      <c r="K363" s="118"/>
      <c r="L363" s="118">
        <v>3.2250000000000001</v>
      </c>
      <c r="M363" s="118"/>
      <c r="N363" s="118">
        <v>0</v>
      </c>
      <c r="O363" s="118">
        <v>0</v>
      </c>
      <c r="P363" s="118">
        <v>152.74850000000001</v>
      </c>
    </row>
    <row r="364" spans="1:16" x14ac:dyDescent="0.25">
      <c r="A364" s="118" t="s">
        <v>323</v>
      </c>
      <c r="B364" s="118">
        <v>620.93100000000004</v>
      </c>
      <c r="C364" s="118">
        <v>14.5573</v>
      </c>
      <c r="D364" s="118">
        <v>635.48829999999998</v>
      </c>
      <c r="E364" s="118">
        <v>395</v>
      </c>
      <c r="F364" s="118">
        <v>199.6704</v>
      </c>
      <c r="G364" s="118">
        <v>48.8324</v>
      </c>
      <c r="H364" s="118">
        <v>75</v>
      </c>
      <c r="I364" s="118">
        <v>76.639899999999997</v>
      </c>
      <c r="J364" s="118"/>
      <c r="K364" s="118"/>
      <c r="L364" s="118">
        <v>15.8872</v>
      </c>
      <c r="M364" s="118"/>
      <c r="N364" s="118">
        <v>0</v>
      </c>
      <c r="O364" s="118">
        <v>0</v>
      </c>
      <c r="P364" s="118">
        <v>684.32069999999999</v>
      </c>
    </row>
    <row r="365" spans="1:16" x14ac:dyDescent="0.25">
      <c r="A365" s="118" t="s">
        <v>324</v>
      </c>
      <c r="B365" s="118">
        <v>188.0232</v>
      </c>
      <c r="C365" s="118">
        <v>8.2810000000000006</v>
      </c>
      <c r="D365" s="118">
        <v>196.30420000000001</v>
      </c>
      <c r="E365" s="118">
        <v>146.66999999999999</v>
      </c>
      <c r="F365" s="118">
        <v>61.678800000000003</v>
      </c>
      <c r="G365" s="118">
        <v>21.247800000000002</v>
      </c>
      <c r="H365" s="118">
        <v>37</v>
      </c>
      <c r="I365" s="118">
        <v>23.674299999999999</v>
      </c>
      <c r="J365" s="118">
        <v>9.9943000000000008</v>
      </c>
      <c r="K365" s="118"/>
      <c r="L365" s="118">
        <v>4.9076000000000004</v>
      </c>
      <c r="M365" s="118"/>
      <c r="N365" s="118">
        <v>0</v>
      </c>
      <c r="O365" s="118">
        <v>0</v>
      </c>
      <c r="P365" s="118">
        <v>227.5463</v>
      </c>
    </row>
    <row r="366" spans="1:16" x14ac:dyDescent="0.25">
      <c r="A366" s="118" t="s">
        <v>325</v>
      </c>
      <c r="B366" s="118">
        <v>612.38990000000001</v>
      </c>
      <c r="C366" s="118">
        <v>13.445499999999999</v>
      </c>
      <c r="D366" s="118">
        <v>625.83540000000005</v>
      </c>
      <c r="E366" s="118">
        <v>415.38</v>
      </c>
      <c r="F366" s="118">
        <v>196.63749999999999</v>
      </c>
      <c r="G366" s="118">
        <v>54.685600000000001</v>
      </c>
      <c r="H366" s="118">
        <v>111</v>
      </c>
      <c r="I366" s="118">
        <v>75.475700000000003</v>
      </c>
      <c r="J366" s="118">
        <v>26.6432</v>
      </c>
      <c r="K366" s="118">
        <v>1</v>
      </c>
      <c r="L366" s="118">
        <v>15.645899999999999</v>
      </c>
      <c r="M366" s="118"/>
      <c r="N366" s="118">
        <v>0</v>
      </c>
      <c r="O366" s="118">
        <v>0</v>
      </c>
      <c r="P366" s="118">
        <v>707.16420000000005</v>
      </c>
    </row>
    <row r="367" spans="1:16" x14ac:dyDescent="0.25">
      <c r="A367" s="118" t="s">
        <v>326</v>
      </c>
      <c r="B367" s="118">
        <v>137.2457</v>
      </c>
      <c r="C367" s="118"/>
      <c r="D367" s="118">
        <v>137.2457</v>
      </c>
      <c r="E367" s="118">
        <v>76</v>
      </c>
      <c r="F367" s="118">
        <v>43.122599999999998</v>
      </c>
      <c r="G367" s="118">
        <v>8.2194000000000003</v>
      </c>
      <c r="H367" s="118">
        <v>22</v>
      </c>
      <c r="I367" s="118">
        <v>16.5518</v>
      </c>
      <c r="J367" s="118">
        <v>4.0861000000000001</v>
      </c>
      <c r="K367" s="118"/>
      <c r="L367" s="118">
        <v>3.4310999999999998</v>
      </c>
      <c r="M367" s="118"/>
      <c r="N367" s="118">
        <v>0</v>
      </c>
      <c r="O367" s="118">
        <v>0</v>
      </c>
      <c r="P367" s="118">
        <v>149.55119999999999</v>
      </c>
    </row>
    <row r="368" spans="1:16" x14ac:dyDescent="0.25">
      <c r="A368" s="118" t="s">
        <v>327</v>
      </c>
      <c r="B368" s="118">
        <v>556.74530000000004</v>
      </c>
      <c r="C368" s="118">
        <v>49.972700000000003</v>
      </c>
      <c r="D368" s="118">
        <v>606.71799999999996</v>
      </c>
      <c r="E368" s="118">
        <v>261.54000000000002</v>
      </c>
      <c r="F368" s="118">
        <v>190.63079999999999</v>
      </c>
      <c r="G368" s="118">
        <v>17.7273</v>
      </c>
      <c r="H368" s="118">
        <v>61</v>
      </c>
      <c r="I368" s="118">
        <v>73.170199999999994</v>
      </c>
      <c r="J368" s="118"/>
      <c r="K368" s="118"/>
      <c r="L368" s="118">
        <v>15.167999999999999</v>
      </c>
      <c r="M368" s="118"/>
      <c r="N368" s="118">
        <v>0</v>
      </c>
      <c r="O368" s="118">
        <v>0</v>
      </c>
      <c r="P368" s="118">
        <v>624.44529999999997</v>
      </c>
    </row>
    <row r="369" spans="1:16" x14ac:dyDescent="0.25">
      <c r="A369" s="118" t="s">
        <v>328</v>
      </c>
      <c r="B369" s="118">
        <v>749.53420000000006</v>
      </c>
      <c r="C369" s="118">
        <v>31.6614</v>
      </c>
      <c r="D369" s="118">
        <v>781.19560000000001</v>
      </c>
      <c r="E369" s="118">
        <v>182.62</v>
      </c>
      <c r="F369" s="118">
        <v>245.45169999999999</v>
      </c>
      <c r="G369" s="118"/>
      <c r="H369" s="118">
        <v>88</v>
      </c>
      <c r="I369" s="118">
        <v>94.212199999999996</v>
      </c>
      <c r="J369" s="118"/>
      <c r="K369" s="118">
        <v>1</v>
      </c>
      <c r="L369" s="118">
        <v>19.529900000000001</v>
      </c>
      <c r="M369" s="118"/>
      <c r="N369" s="118">
        <v>0</v>
      </c>
      <c r="O369" s="118">
        <v>0</v>
      </c>
      <c r="P369" s="118">
        <v>781.19560000000001</v>
      </c>
    </row>
    <row r="370" spans="1:16" x14ac:dyDescent="0.25">
      <c r="A370" s="118" t="s">
        <v>544</v>
      </c>
      <c r="B370" s="118">
        <v>55.746699999999997</v>
      </c>
      <c r="C370" s="118">
        <v>0.2079</v>
      </c>
      <c r="D370" s="118">
        <v>35.2348</v>
      </c>
      <c r="E370" s="118">
        <v>35</v>
      </c>
      <c r="F370" s="118">
        <v>17.5809</v>
      </c>
      <c r="G370" s="118">
        <v>4.3548</v>
      </c>
      <c r="H370" s="118">
        <v>8</v>
      </c>
      <c r="I370" s="118">
        <v>4.2492999999999999</v>
      </c>
      <c r="J370" s="118">
        <v>2.8130000000000002</v>
      </c>
      <c r="K370" s="118"/>
      <c r="L370" s="118">
        <v>0.88090000000000002</v>
      </c>
      <c r="M370" s="118"/>
      <c r="N370" s="118">
        <v>0</v>
      </c>
      <c r="O370" s="118">
        <v>0</v>
      </c>
      <c r="P370" s="118">
        <v>63.122399999999999</v>
      </c>
    </row>
    <row r="371" spans="1:16" x14ac:dyDescent="0.25">
      <c r="A371" s="118" t="s">
        <v>329</v>
      </c>
      <c r="B371" s="118">
        <v>315.59100000000001</v>
      </c>
      <c r="C371" s="118">
        <v>6.4561999999999999</v>
      </c>
      <c r="D371" s="118">
        <v>322.04719999999998</v>
      </c>
      <c r="E371" s="118">
        <v>205</v>
      </c>
      <c r="F371" s="118">
        <v>101.1872</v>
      </c>
      <c r="G371" s="118">
        <v>25.953199999999999</v>
      </c>
      <c r="H371" s="118">
        <v>68</v>
      </c>
      <c r="I371" s="118">
        <v>38.838900000000002</v>
      </c>
      <c r="J371" s="118">
        <v>21.870799999999999</v>
      </c>
      <c r="K371" s="118"/>
      <c r="L371" s="118">
        <v>8.0511999999999997</v>
      </c>
      <c r="M371" s="118"/>
      <c r="N371" s="118">
        <v>3.4906999999999999</v>
      </c>
      <c r="O371" s="118">
        <v>0</v>
      </c>
      <c r="P371" s="118">
        <v>373.36189999999999</v>
      </c>
    </row>
    <row r="372" spans="1:16" x14ac:dyDescent="0.25">
      <c r="A372" s="118" t="s">
        <v>330</v>
      </c>
      <c r="B372" s="118">
        <v>599.1087</v>
      </c>
      <c r="C372" s="118">
        <v>28.292899999999999</v>
      </c>
      <c r="D372" s="118">
        <v>627.40160000000003</v>
      </c>
      <c r="E372" s="118">
        <v>413</v>
      </c>
      <c r="F372" s="118">
        <v>197.12960000000001</v>
      </c>
      <c r="G372" s="118">
        <v>53.967599999999997</v>
      </c>
      <c r="H372" s="118">
        <v>94</v>
      </c>
      <c r="I372" s="118">
        <v>75.664599999999993</v>
      </c>
      <c r="J372" s="118">
        <v>13.7515</v>
      </c>
      <c r="K372" s="118"/>
      <c r="L372" s="118">
        <v>15.685</v>
      </c>
      <c r="M372" s="118"/>
      <c r="N372" s="118">
        <v>14.6059</v>
      </c>
      <c r="O372" s="118">
        <v>0</v>
      </c>
      <c r="P372" s="118">
        <v>709.72659999999996</v>
      </c>
    </row>
    <row r="373" spans="1:16" x14ac:dyDescent="0.25">
      <c r="A373" s="118" t="s">
        <v>331</v>
      </c>
      <c r="B373" s="118">
        <v>264.8449</v>
      </c>
      <c r="C373" s="118">
        <v>15.849600000000001</v>
      </c>
      <c r="D373" s="118">
        <v>280.69450000000001</v>
      </c>
      <c r="E373" s="118">
        <v>188</v>
      </c>
      <c r="F373" s="118">
        <v>88.194199999999995</v>
      </c>
      <c r="G373" s="118">
        <v>24.9514</v>
      </c>
      <c r="H373" s="118">
        <v>62</v>
      </c>
      <c r="I373" s="118">
        <v>33.851799999999997</v>
      </c>
      <c r="J373" s="118">
        <v>21.1112</v>
      </c>
      <c r="K373" s="118"/>
      <c r="L373" s="118">
        <v>7.0174000000000003</v>
      </c>
      <c r="M373" s="118"/>
      <c r="N373" s="118">
        <v>0</v>
      </c>
      <c r="O373" s="118">
        <v>0</v>
      </c>
      <c r="P373" s="118">
        <v>326.75709999999998</v>
      </c>
    </row>
    <row r="374" spans="1:16" x14ac:dyDescent="0.25">
      <c r="A374" s="118" t="s">
        <v>332</v>
      </c>
      <c r="B374" s="118">
        <v>104.55329999999999</v>
      </c>
      <c r="C374" s="118">
        <v>5.3632</v>
      </c>
      <c r="D374" s="118">
        <v>109.9165</v>
      </c>
      <c r="E374" s="118">
        <v>90.37</v>
      </c>
      <c r="F374" s="118">
        <v>34.535800000000002</v>
      </c>
      <c r="G374" s="118">
        <v>13.958600000000001</v>
      </c>
      <c r="H374" s="118">
        <v>29</v>
      </c>
      <c r="I374" s="118">
        <v>13.2559</v>
      </c>
      <c r="J374" s="118">
        <v>11.8081</v>
      </c>
      <c r="K374" s="118"/>
      <c r="L374" s="118">
        <v>2.7479</v>
      </c>
      <c r="M374" s="118"/>
      <c r="N374" s="118">
        <v>0</v>
      </c>
      <c r="O374" s="118">
        <v>0</v>
      </c>
      <c r="P374" s="118">
        <v>135.6832</v>
      </c>
    </row>
    <row r="375" spans="1:16" x14ac:dyDescent="0.25">
      <c r="A375" s="118" t="s">
        <v>333</v>
      </c>
      <c r="B375" s="118">
        <v>205.50120000000001</v>
      </c>
      <c r="C375" s="118">
        <v>0.3448</v>
      </c>
      <c r="D375" s="118">
        <v>205.846</v>
      </c>
      <c r="E375" s="118">
        <v>198.51</v>
      </c>
      <c r="F375" s="118">
        <v>64.6768</v>
      </c>
      <c r="G375" s="118">
        <v>33.458300000000001</v>
      </c>
      <c r="H375" s="118">
        <v>46</v>
      </c>
      <c r="I375" s="118">
        <v>24.824999999999999</v>
      </c>
      <c r="J375" s="118">
        <v>15.8812</v>
      </c>
      <c r="K375" s="118"/>
      <c r="L375" s="118">
        <v>5.1462000000000003</v>
      </c>
      <c r="M375" s="118"/>
      <c r="N375" s="118">
        <v>0</v>
      </c>
      <c r="O375" s="118">
        <v>0</v>
      </c>
      <c r="P375" s="118">
        <v>255.18549999999999</v>
      </c>
    </row>
    <row r="376" spans="1:16" x14ac:dyDescent="0.25">
      <c r="A376" s="118" t="s">
        <v>334</v>
      </c>
      <c r="B376" s="118">
        <v>541.56190000000004</v>
      </c>
      <c r="C376" s="118">
        <v>24.640699999999999</v>
      </c>
      <c r="D376" s="118">
        <v>566.20259999999996</v>
      </c>
      <c r="E376" s="118">
        <v>493.08</v>
      </c>
      <c r="F376" s="118">
        <v>177.90090000000001</v>
      </c>
      <c r="G376" s="118">
        <v>78.794799999999995</v>
      </c>
      <c r="H376" s="118">
        <v>100</v>
      </c>
      <c r="I376" s="118">
        <v>68.284000000000006</v>
      </c>
      <c r="J376" s="118">
        <v>23.786999999999999</v>
      </c>
      <c r="K376" s="118">
        <v>1</v>
      </c>
      <c r="L376" s="118">
        <v>14.155099999999999</v>
      </c>
      <c r="M376" s="118"/>
      <c r="N376" s="118">
        <v>18.165400000000002</v>
      </c>
      <c r="O376" s="118">
        <v>0</v>
      </c>
      <c r="P376" s="118">
        <v>686.94979999999998</v>
      </c>
    </row>
    <row r="377" spans="1:16" x14ac:dyDescent="0.25">
      <c r="A377" s="118" t="s">
        <v>545</v>
      </c>
      <c r="B377" s="118">
        <v>153.16730000000001</v>
      </c>
      <c r="C377" s="118"/>
      <c r="D377" s="118">
        <v>110.4821</v>
      </c>
      <c r="E377" s="118">
        <v>82</v>
      </c>
      <c r="F377" s="118">
        <v>48.1252</v>
      </c>
      <c r="G377" s="118">
        <v>8.4687000000000001</v>
      </c>
      <c r="H377" s="118">
        <v>15</v>
      </c>
      <c r="I377" s="118">
        <v>13.3241</v>
      </c>
      <c r="J377" s="118">
        <v>1.2568999999999999</v>
      </c>
      <c r="K377" s="118"/>
      <c r="L377" s="118">
        <v>2.7621000000000002</v>
      </c>
      <c r="M377" s="118"/>
      <c r="N377" s="118">
        <v>0</v>
      </c>
      <c r="O377" s="118">
        <v>0</v>
      </c>
      <c r="P377" s="118">
        <v>162.8929</v>
      </c>
    </row>
    <row r="378" spans="1:16" x14ac:dyDescent="0.25">
      <c r="A378" s="118" t="s">
        <v>335</v>
      </c>
      <c r="B378" s="118">
        <v>148.77340000000001</v>
      </c>
      <c r="C378" s="118"/>
      <c r="D378" s="118">
        <v>148.77340000000001</v>
      </c>
      <c r="E378" s="118">
        <v>94</v>
      </c>
      <c r="F378" s="118">
        <v>46.744599999999998</v>
      </c>
      <c r="G378" s="118">
        <v>11.813800000000001</v>
      </c>
      <c r="H378" s="118">
        <v>22</v>
      </c>
      <c r="I378" s="118">
        <v>17.9421</v>
      </c>
      <c r="J378" s="118">
        <v>3.0434000000000001</v>
      </c>
      <c r="K378" s="118"/>
      <c r="L378" s="118">
        <v>3.7193000000000001</v>
      </c>
      <c r="M378" s="118"/>
      <c r="N378" s="118">
        <v>0</v>
      </c>
      <c r="O378" s="118">
        <v>0</v>
      </c>
      <c r="P378" s="118">
        <v>163.63059999999999</v>
      </c>
    </row>
    <row r="379" spans="1:16" x14ac:dyDescent="0.25">
      <c r="A379" s="118" t="s">
        <v>336</v>
      </c>
      <c r="B379" s="118">
        <v>549.02470000000005</v>
      </c>
      <c r="C379" s="118">
        <v>33.667700000000004</v>
      </c>
      <c r="D379" s="118">
        <v>582.69240000000002</v>
      </c>
      <c r="E379" s="118">
        <v>383.1</v>
      </c>
      <c r="F379" s="118">
        <v>183.08199999999999</v>
      </c>
      <c r="G379" s="118">
        <v>50.0045</v>
      </c>
      <c r="H379" s="118">
        <v>100</v>
      </c>
      <c r="I379" s="118">
        <v>70.2727</v>
      </c>
      <c r="J379" s="118">
        <v>22.295500000000001</v>
      </c>
      <c r="K379" s="118"/>
      <c r="L379" s="118">
        <v>14.567299999999999</v>
      </c>
      <c r="M379" s="118"/>
      <c r="N379" s="118">
        <v>14.3536</v>
      </c>
      <c r="O379" s="118">
        <v>0</v>
      </c>
      <c r="P379" s="118">
        <v>669.346</v>
      </c>
    </row>
    <row r="380" spans="1:16" x14ac:dyDescent="0.25">
      <c r="A380" s="118" t="s">
        <v>337</v>
      </c>
      <c r="B380" s="118">
        <v>161.5865</v>
      </c>
      <c r="C380" s="118"/>
      <c r="D380" s="118">
        <v>161.5865</v>
      </c>
      <c r="E380" s="118">
        <v>124</v>
      </c>
      <c r="F380" s="118">
        <v>50.770499999999998</v>
      </c>
      <c r="G380" s="118">
        <v>18.307400000000001</v>
      </c>
      <c r="H380" s="118">
        <v>26</v>
      </c>
      <c r="I380" s="118">
        <v>19.487300000000001</v>
      </c>
      <c r="J380" s="118">
        <v>4.8845000000000001</v>
      </c>
      <c r="K380" s="118"/>
      <c r="L380" s="118">
        <v>4.0396999999999998</v>
      </c>
      <c r="M380" s="118"/>
      <c r="N380" s="118">
        <v>0</v>
      </c>
      <c r="O380" s="118">
        <v>0</v>
      </c>
      <c r="P380" s="118">
        <v>184.7784</v>
      </c>
    </row>
    <row r="381" spans="1:16" x14ac:dyDescent="0.25">
      <c r="A381" s="118" t="s">
        <v>338</v>
      </c>
      <c r="B381" s="118">
        <v>915.09339999999997</v>
      </c>
      <c r="C381" s="118">
        <v>18.647200000000002</v>
      </c>
      <c r="D381" s="118">
        <v>933.74059999999997</v>
      </c>
      <c r="E381" s="118">
        <v>711.99</v>
      </c>
      <c r="F381" s="118">
        <v>293.38130000000001</v>
      </c>
      <c r="G381" s="118">
        <v>104.65219999999999</v>
      </c>
      <c r="H381" s="118">
        <v>127</v>
      </c>
      <c r="I381" s="118">
        <v>112.6091</v>
      </c>
      <c r="J381" s="118">
        <v>10.793200000000001</v>
      </c>
      <c r="K381" s="118">
        <v>10</v>
      </c>
      <c r="L381" s="118">
        <v>23.343499999999999</v>
      </c>
      <c r="M381" s="118"/>
      <c r="N381" s="118">
        <v>13.9198</v>
      </c>
      <c r="O381" s="118">
        <v>0</v>
      </c>
      <c r="P381" s="120">
        <v>1063.1058</v>
      </c>
    </row>
    <row r="382" spans="1:16" x14ac:dyDescent="0.25">
      <c r="A382" s="118" t="s">
        <v>339</v>
      </c>
      <c r="B382" s="120">
        <v>1985.5358000000001</v>
      </c>
      <c r="C382" s="118">
        <v>57.217300000000002</v>
      </c>
      <c r="D382" s="120">
        <v>2042.7530999999999</v>
      </c>
      <c r="E382" s="120">
        <v>1034.77</v>
      </c>
      <c r="F382" s="118">
        <v>641.83299999999997</v>
      </c>
      <c r="G382" s="118">
        <v>98.234200000000001</v>
      </c>
      <c r="H382" s="118">
        <v>324</v>
      </c>
      <c r="I382" s="118">
        <v>246.35599999999999</v>
      </c>
      <c r="J382" s="118">
        <v>58.232999999999997</v>
      </c>
      <c r="K382" s="118">
        <v>70</v>
      </c>
      <c r="L382" s="118">
        <v>51.068800000000003</v>
      </c>
      <c r="M382" s="118">
        <v>11.358700000000001</v>
      </c>
      <c r="N382" s="118">
        <v>2.5543</v>
      </c>
      <c r="O382" s="118">
        <v>0</v>
      </c>
      <c r="P382" s="120">
        <v>2213.1333</v>
      </c>
    </row>
    <row r="383" spans="1:16" x14ac:dyDescent="0.25">
      <c r="A383" s="118" t="s">
        <v>546</v>
      </c>
      <c r="B383" s="118">
        <v>96.355099999999993</v>
      </c>
      <c r="C383" s="118"/>
      <c r="D383" s="118">
        <v>68.070099999999996</v>
      </c>
      <c r="E383" s="118">
        <v>37</v>
      </c>
      <c r="F383" s="118">
        <v>30.274799999999999</v>
      </c>
      <c r="G383" s="118">
        <v>1.6813</v>
      </c>
      <c r="H383" s="118">
        <v>19</v>
      </c>
      <c r="I383" s="118">
        <v>8.2093000000000007</v>
      </c>
      <c r="J383" s="118">
        <v>8.0930999999999997</v>
      </c>
      <c r="K383" s="118"/>
      <c r="L383" s="118">
        <v>1.7018</v>
      </c>
      <c r="M383" s="118"/>
      <c r="N383" s="118">
        <v>0</v>
      </c>
      <c r="O383" s="118">
        <v>0</v>
      </c>
      <c r="P383" s="118">
        <v>106.12949999999999</v>
      </c>
    </row>
    <row r="384" spans="1:16" x14ac:dyDescent="0.25">
      <c r="A384" s="118" t="s">
        <v>340</v>
      </c>
      <c r="B384" s="118">
        <v>284.9436</v>
      </c>
      <c r="C384" s="118"/>
      <c r="D384" s="118">
        <v>284.9436</v>
      </c>
      <c r="E384" s="118">
        <v>158</v>
      </c>
      <c r="F384" s="118">
        <v>89.529300000000006</v>
      </c>
      <c r="G384" s="118">
        <v>17.117699999999999</v>
      </c>
      <c r="H384" s="118">
        <v>33</v>
      </c>
      <c r="I384" s="118">
        <v>34.364199999999997</v>
      </c>
      <c r="J384" s="118"/>
      <c r="K384" s="118">
        <v>37</v>
      </c>
      <c r="L384" s="118">
        <v>7.1235999999999997</v>
      </c>
      <c r="M384" s="118">
        <v>17.925799999999999</v>
      </c>
      <c r="N384" s="118">
        <v>0</v>
      </c>
      <c r="O384" s="118">
        <v>0</v>
      </c>
      <c r="P384" s="118">
        <v>319.9871</v>
      </c>
    </row>
    <row r="385" spans="1:16" x14ac:dyDescent="0.25">
      <c r="A385" s="118" t="s">
        <v>341</v>
      </c>
      <c r="B385" s="118">
        <v>287.6549</v>
      </c>
      <c r="C385" s="118"/>
      <c r="D385" s="118">
        <v>287.6549</v>
      </c>
      <c r="E385" s="118">
        <v>206</v>
      </c>
      <c r="F385" s="118">
        <v>90.381200000000007</v>
      </c>
      <c r="G385" s="118">
        <v>28.904699999999998</v>
      </c>
      <c r="H385" s="118">
        <v>24</v>
      </c>
      <c r="I385" s="118">
        <v>34.691200000000002</v>
      </c>
      <c r="J385" s="118"/>
      <c r="K385" s="118">
        <v>91</v>
      </c>
      <c r="L385" s="118">
        <v>7.1913999999999998</v>
      </c>
      <c r="M385" s="118">
        <v>50.285200000000003</v>
      </c>
      <c r="N385" s="118">
        <v>0</v>
      </c>
      <c r="O385" s="118">
        <v>0</v>
      </c>
      <c r="P385" s="118">
        <v>366.84480000000002</v>
      </c>
    </row>
    <row r="386" spans="1:16" x14ac:dyDescent="0.25">
      <c r="A386" s="118" t="s">
        <v>342</v>
      </c>
      <c r="B386" s="118">
        <v>494.82130000000001</v>
      </c>
      <c r="C386" s="118">
        <v>1.0072000000000001</v>
      </c>
      <c r="D386" s="118">
        <v>495.82850000000002</v>
      </c>
      <c r="E386" s="118">
        <v>232</v>
      </c>
      <c r="F386" s="118">
        <v>155.7893</v>
      </c>
      <c r="G386" s="118">
        <v>19.052700000000002</v>
      </c>
      <c r="H386" s="118">
        <v>70</v>
      </c>
      <c r="I386" s="118">
        <v>59.796900000000001</v>
      </c>
      <c r="J386" s="118">
        <v>7.6523000000000003</v>
      </c>
      <c r="K386" s="118">
        <v>40</v>
      </c>
      <c r="L386" s="118">
        <v>12.3957</v>
      </c>
      <c r="M386" s="118">
        <v>16.5626</v>
      </c>
      <c r="N386" s="118">
        <v>0</v>
      </c>
      <c r="O386" s="118">
        <v>0</v>
      </c>
      <c r="P386" s="118">
        <v>539.09609999999998</v>
      </c>
    </row>
    <row r="387" spans="1:16" x14ac:dyDescent="0.25">
      <c r="A387" s="118" t="s">
        <v>343</v>
      </c>
      <c r="B387" s="118">
        <v>370.5641</v>
      </c>
      <c r="C387" s="118">
        <v>11.557399999999999</v>
      </c>
      <c r="D387" s="118">
        <v>382.12150000000003</v>
      </c>
      <c r="E387" s="118">
        <v>182.31</v>
      </c>
      <c r="F387" s="118">
        <v>120.0626</v>
      </c>
      <c r="G387" s="118">
        <v>15.5619</v>
      </c>
      <c r="H387" s="118">
        <v>53</v>
      </c>
      <c r="I387" s="118">
        <v>46.0839</v>
      </c>
      <c r="J387" s="118">
        <v>5.1871</v>
      </c>
      <c r="K387" s="118">
        <v>39</v>
      </c>
      <c r="L387" s="118">
        <v>9.5530000000000008</v>
      </c>
      <c r="M387" s="118">
        <v>17.668199999999999</v>
      </c>
      <c r="N387" s="118">
        <v>0</v>
      </c>
      <c r="O387" s="118">
        <v>0</v>
      </c>
      <c r="P387" s="118">
        <v>420.53870000000001</v>
      </c>
    </row>
    <row r="388" spans="1:16" x14ac:dyDescent="0.25">
      <c r="A388" s="118" t="s">
        <v>547</v>
      </c>
      <c r="B388" s="118">
        <v>176.90219999999999</v>
      </c>
      <c r="C388" s="118">
        <v>3.7963</v>
      </c>
      <c r="D388" s="118">
        <v>139.40010000000001</v>
      </c>
      <c r="E388" s="118">
        <v>135.31</v>
      </c>
      <c r="F388" s="118">
        <v>56.775500000000001</v>
      </c>
      <c r="G388" s="118">
        <v>19.633600000000001</v>
      </c>
      <c r="H388" s="118">
        <v>18</v>
      </c>
      <c r="I388" s="118">
        <v>16.811699999999998</v>
      </c>
      <c r="J388" s="118">
        <v>0.89129999999999998</v>
      </c>
      <c r="K388" s="118">
        <v>21</v>
      </c>
      <c r="L388" s="118">
        <v>3.4849999999999999</v>
      </c>
      <c r="M388" s="118">
        <v>10.509</v>
      </c>
      <c r="N388" s="118">
        <v>0</v>
      </c>
      <c r="O388" s="118">
        <v>0</v>
      </c>
      <c r="P388" s="118">
        <v>211.73240000000001</v>
      </c>
    </row>
    <row r="389" spans="1:16" x14ac:dyDescent="0.25">
      <c r="A389" s="118" t="s">
        <v>344</v>
      </c>
      <c r="B389" s="120">
        <v>4598.2033000000001</v>
      </c>
      <c r="C389" s="118">
        <v>36.152200000000001</v>
      </c>
      <c r="D389" s="120">
        <v>4634.3554999999997</v>
      </c>
      <c r="E389" s="120">
        <v>2977.97</v>
      </c>
      <c r="F389" s="120">
        <v>1456.1144999999999</v>
      </c>
      <c r="G389" s="118">
        <v>380.46390000000002</v>
      </c>
      <c r="H389" s="118">
        <v>664</v>
      </c>
      <c r="I389" s="118">
        <v>558.90329999999994</v>
      </c>
      <c r="J389" s="118">
        <v>78.822500000000005</v>
      </c>
      <c r="K389" s="118">
        <v>451</v>
      </c>
      <c r="L389" s="118">
        <v>115.85890000000001</v>
      </c>
      <c r="M389" s="118">
        <v>201.0847</v>
      </c>
      <c r="N389" s="118">
        <v>0</v>
      </c>
      <c r="O389" s="118">
        <v>0</v>
      </c>
      <c r="P389" s="120">
        <v>5294.7266</v>
      </c>
    </row>
    <row r="390" spans="1:16" x14ac:dyDescent="0.25">
      <c r="A390" s="118" t="s">
        <v>345</v>
      </c>
      <c r="B390" s="120">
        <v>1670.5369000000001</v>
      </c>
      <c r="C390" s="118">
        <v>69.117000000000004</v>
      </c>
      <c r="D390" s="120">
        <v>1739.6539</v>
      </c>
      <c r="E390" s="120">
        <v>1012.77</v>
      </c>
      <c r="F390" s="118">
        <v>546.59929999999997</v>
      </c>
      <c r="G390" s="118">
        <v>116.5427</v>
      </c>
      <c r="H390" s="118">
        <v>306</v>
      </c>
      <c r="I390" s="118">
        <v>209.8023</v>
      </c>
      <c r="J390" s="118">
        <v>72.148300000000006</v>
      </c>
      <c r="K390" s="118">
        <v>6</v>
      </c>
      <c r="L390" s="118">
        <v>43.491300000000003</v>
      </c>
      <c r="M390" s="118"/>
      <c r="N390" s="118">
        <v>14.5031</v>
      </c>
      <c r="O390" s="118">
        <v>0</v>
      </c>
      <c r="P390" s="120">
        <v>1942.848</v>
      </c>
    </row>
    <row r="391" spans="1:16" x14ac:dyDescent="0.25">
      <c r="A391" s="118" t="s">
        <v>346</v>
      </c>
      <c r="B391" s="118">
        <v>346.32619999999997</v>
      </c>
      <c r="C391" s="118">
        <v>17.738700000000001</v>
      </c>
      <c r="D391" s="118">
        <v>364.06490000000002</v>
      </c>
      <c r="E391" s="118">
        <v>234</v>
      </c>
      <c r="F391" s="118">
        <v>114.3892</v>
      </c>
      <c r="G391" s="118">
        <v>29.902699999999999</v>
      </c>
      <c r="H391" s="118">
        <v>49</v>
      </c>
      <c r="I391" s="118">
        <v>43.906199999999998</v>
      </c>
      <c r="J391" s="118">
        <v>3.8203</v>
      </c>
      <c r="K391" s="118"/>
      <c r="L391" s="118">
        <v>9.1015999999999995</v>
      </c>
      <c r="M391" s="118"/>
      <c r="N391" s="118">
        <v>0</v>
      </c>
      <c r="O391" s="118">
        <v>0</v>
      </c>
      <c r="P391" s="118">
        <v>397.78789999999998</v>
      </c>
    </row>
    <row r="392" spans="1:16" x14ac:dyDescent="0.25">
      <c r="A392" s="118" t="s">
        <v>347</v>
      </c>
      <c r="B392" s="120">
        <v>3643.2964999999999</v>
      </c>
      <c r="C392" s="118">
        <v>89.534400000000005</v>
      </c>
      <c r="D392" s="120">
        <v>3732.8308999999999</v>
      </c>
      <c r="E392" s="120">
        <v>1737.22</v>
      </c>
      <c r="F392" s="120">
        <v>1172.8554999999999</v>
      </c>
      <c r="G392" s="118">
        <v>141.09110000000001</v>
      </c>
      <c r="H392" s="118">
        <v>514</v>
      </c>
      <c r="I392" s="118">
        <v>450.17939999999999</v>
      </c>
      <c r="J392" s="118">
        <v>47.865400000000001</v>
      </c>
      <c r="K392" s="118">
        <v>148</v>
      </c>
      <c r="L392" s="118">
        <v>93.320800000000006</v>
      </c>
      <c r="M392" s="118">
        <v>32.807499999999997</v>
      </c>
      <c r="N392" s="118">
        <v>0</v>
      </c>
      <c r="O392" s="118">
        <v>0</v>
      </c>
      <c r="P392" s="120">
        <v>3954.5949000000001</v>
      </c>
    </row>
    <row r="393" spans="1:16" x14ac:dyDescent="0.25">
      <c r="A393" s="118" t="s">
        <v>548</v>
      </c>
      <c r="B393" s="118">
        <v>207.54490000000001</v>
      </c>
      <c r="C393" s="118"/>
      <c r="D393" s="118">
        <v>141.27000000000001</v>
      </c>
      <c r="E393" s="118">
        <v>135.81</v>
      </c>
      <c r="F393" s="118">
        <v>65.210599999999999</v>
      </c>
      <c r="G393" s="118">
        <v>17.649799999999999</v>
      </c>
      <c r="H393" s="118">
        <v>36</v>
      </c>
      <c r="I393" s="118">
        <v>17.037199999999999</v>
      </c>
      <c r="J393" s="118">
        <v>14.222099999999999</v>
      </c>
      <c r="K393" s="118"/>
      <c r="L393" s="118">
        <v>3.5318000000000001</v>
      </c>
      <c r="M393" s="118"/>
      <c r="N393" s="118">
        <v>4.5792999999999999</v>
      </c>
      <c r="O393" s="118">
        <v>0</v>
      </c>
      <c r="P393" s="118">
        <v>243.99610000000001</v>
      </c>
    </row>
    <row r="394" spans="1:16" x14ac:dyDescent="0.25">
      <c r="A394" s="118" t="s">
        <v>348</v>
      </c>
      <c r="B394" s="120">
        <v>1255.8824</v>
      </c>
      <c r="C394" s="118">
        <v>26.0639</v>
      </c>
      <c r="D394" s="120">
        <v>1281.9463000000001</v>
      </c>
      <c r="E394" s="118">
        <v>553.5</v>
      </c>
      <c r="F394" s="118">
        <v>402.78750000000002</v>
      </c>
      <c r="G394" s="118">
        <v>37.678100000000001</v>
      </c>
      <c r="H394" s="118">
        <v>214</v>
      </c>
      <c r="I394" s="118">
        <v>154.6027</v>
      </c>
      <c r="J394" s="118">
        <v>44.548000000000002</v>
      </c>
      <c r="K394" s="118">
        <v>13</v>
      </c>
      <c r="L394" s="118">
        <v>32.048699999999997</v>
      </c>
      <c r="M394" s="118"/>
      <c r="N394" s="118">
        <v>10.9055</v>
      </c>
      <c r="O394" s="118">
        <v>0</v>
      </c>
      <c r="P394" s="120">
        <v>1375.0779</v>
      </c>
    </row>
    <row r="395" spans="1:16" x14ac:dyDescent="0.25">
      <c r="A395" s="118" t="s">
        <v>349</v>
      </c>
      <c r="B395" s="118">
        <v>376.8374</v>
      </c>
      <c r="C395" s="118">
        <v>0.1293</v>
      </c>
      <c r="D395" s="118">
        <v>376.9667</v>
      </c>
      <c r="E395" s="118">
        <v>173</v>
      </c>
      <c r="F395" s="118">
        <v>118.44289999999999</v>
      </c>
      <c r="G395" s="118">
        <v>13.6393</v>
      </c>
      <c r="H395" s="118">
        <v>47</v>
      </c>
      <c r="I395" s="118">
        <v>45.462200000000003</v>
      </c>
      <c r="J395" s="118">
        <v>1.1534</v>
      </c>
      <c r="K395" s="118"/>
      <c r="L395" s="118">
        <v>9.4242000000000008</v>
      </c>
      <c r="M395" s="118"/>
      <c r="N395" s="118">
        <v>6.4980000000000002</v>
      </c>
      <c r="O395" s="118">
        <v>0</v>
      </c>
      <c r="P395" s="118">
        <v>398.25740000000002</v>
      </c>
    </row>
    <row r="396" spans="1:16" x14ac:dyDescent="0.25">
      <c r="A396" s="118" t="s">
        <v>549</v>
      </c>
      <c r="B396" s="118">
        <v>56.8459</v>
      </c>
      <c r="C396" s="118"/>
      <c r="D396" s="118">
        <v>44.249899999999997</v>
      </c>
      <c r="E396" s="118">
        <v>32</v>
      </c>
      <c r="F396" s="118">
        <v>17.861000000000001</v>
      </c>
      <c r="G396" s="118">
        <v>3.5348000000000002</v>
      </c>
      <c r="H396" s="118">
        <v>13</v>
      </c>
      <c r="I396" s="118">
        <v>5.3365</v>
      </c>
      <c r="J396" s="118">
        <v>5.7476000000000003</v>
      </c>
      <c r="K396" s="118">
        <v>2</v>
      </c>
      <c r="L396" s="118">
        <v>1.1062000000000001</v>
      </c>
      <c r="M396" s="118">
        <v>0.5363</v>
      </c>
      <c r="N396" s="118">
        <v>0</v>
      </c>
      <c r="O396" s="118">
        <v>0</v>
      </c>
      <c r="P396" s="118">
        <v>66.664599999999993</v>
      </c>
    </row>
    <row r="397" spans="1:16" x14ac:dyDescent="0.25">
      <c r="A397" s="118" t="s">
        <v>350</v>
      </c>
      <c r="B397" s="118">
        <v>640.26589999999999</v>
      </c>
      <c r="C397" s="118">
        <v>10.097099999999999</v>
      </c>
      <c r="D397" s="118">
        <v>650.36300000000006</v>
      </c>
      <c r="E397" s="118">
        <v>434</v>
      </c>
      <c r="F397" s="118">
        <v>204.3441</v>
      </c>
      <c r="G397" s="118">
        <v>57.414000000000001</v>
      </c>
      <c r="H397" s="118">
        <v>72</v>
      </c>
      <c r="I397" s="118">
        <v>78.433800000000005</v>
      </c>
      <c r="J397" s="118"/>
      <c r="K397" s="118">
        <v>27</v>
      </c>
      <c r="L397" s="118">
        <v>16.2591</v>
      </c>
      <c r="M397" s="118">
        <v>6.4446000000000003</v>
      </c>
      <c r="N397" s="118">
        <v>0</v>
      </c>
      <c r="O397" s="118">
        <v>0</v>
      </c>
      <c r="P397" s="118">
        <v>714.22159999999997</v>
      </c>
    </row>
    <row r="398" spans="1:16" x14ac:dyDescent="0.25">
      <c r="A398" s="118" t="s">
        <v>351</v>
      </c>
      <c r="B398" s="118">
        <v>561.69309999999996</v>
      </c>
      <c r="C398" s="118">
        <v>16.208500000000001</v>
      </c>
      <c r="D398" s="118">
        <v>577.90160000000003</v>
      </c>
      <c r="E398" s="118">
        <v>147</v>
      </c>
      <c r="F398" s="118">
        <v>181.57669999999999</v>
      </c>
      <c r="G398" s="118"/>
      <c r="H398" s="118">
        <v>68</v>
      </c>
      <c r="I398" s="118">
        <v>69.694900000000004</v>
      </c>
      <c r="J398" s="118"/>
      <c r="K398" s="118"/>
      <c r="L398" s="118">
        <v>14.4475</v>
      </c>
      <c r="M398" s="118"/>
      <c r="N398" s="118">
        <v>0</v>
      </c>
      <c r="O398" s="118">
        <v>0</v>
      </c>
      <c r="P398" s="118">
        <v>577.90160000000003</v>
      </c>
    </row>
    <row r="399" spans="1:16" x14ac:dyDescent="0.25">
      <c r="A399" s="118" t="s">
        <v>352</v>
      </c>
      <c r="B399" s="118">
        <v>624.65660000000003</v>
      </c>
      <c r="C399" s="118">
        <v>12.8947</v>
      </c>
      <c r="D399" s="118">
        <v>637.55129999999997</v>
      </c>
      <c r="E399" s="118">
        <v>131.21</v>
      </c>
      <c r="F399" s="118">
        <v>200.3186</v>
      </c>
      <c r="G399" s="118"/>
      <c r="H399" s="118">
        <v>58</v>
      </c>
      <c r="I399" s="118">
        <v>76.8887</v>
      </c>
      <c r="J399" s="118"/>
      <c r="K399" s="118"/>
      <c r="L399" s="118">
        <v>15.938800000000001</v>
      </c>
      <c r="M399" s="118"/>
      <c r="N399" s="118">
        <v>0</v>
      </c>
      <c r="O399" s="118">
        <v>0</v>
      </c>
      <c r="P399" s="118">
        <v>637.55129999999997</v>
      </c>
    </row>
    <row r="400" spans="1:16" x14ac:dyDescent="0.25">
      <c r="A400" s="118" t="s">
        <v>353</v>
      </c>
      <c r="B400" s="120">
        <v>3988.6480000000001</v>
      </c>
      <c r="C400" s="118">
        <v>64.218900000000005</v>
      </c>
      <c r="D400" s="120">
        <v>4052.8669</v>
      </c>
      <c r="E400" s="118">
        <v>897.51</v>
      </c>
      <c r="F400" s="120">
        <v>1273.4108000000001</v>
      </c>
      <c r="G400" s="118"/>
      <c r="H400" s="118">
        <v>359</v>
      </c>
      <c r="I400" s="118">
        <v>488.77569999999997</v>
      </c>
      <c r="J400" s="118"/>
      <c r="K400" s="118">
        <v>60</v>
      </c>
      <c r="L400" s="118">
        <v>101.32170000000001</v>
      </c>
      <c r="M400" s="118"/>
      <c r="N400" s="118">
        <v>0</v>
      </c>
      <c r="O400" s="118">
        <v>0</v>
      </c>
      <c r="P400" s="120">
        <v>4052.8669</v>
      </c>
    </row>
    <row r="401" spans="1:16" x14ac:dyDescent="0.25">
      <c r="A401" s="118" t="s">
        <v>354</v>
      </c>
      <c r="B401" s="120">
        <v>10912.6893</v>
      </c>
      <c r="C401" s="118">
        <v>434.3374</v>
      </c>
      <c r="D401" s="120">
        <v>11347.0267</v>
      </c>
      <c r="E401" s="120">
        <v>3138.08</v>
      </c>
      <c r="F401" s="120">
        <v>3565.2357999999999</v>
      </c>
      <c r="G401" s="118"/>
      <c r="H401" s="115">
        <v>1179</v>
      </c>
      <c r="I401" s="120">
        <v>1368.4513999999999</v>
      </c>
      <c r="J401" s="118"/>
      <c r="K401" s="118">
        <v>589</v>
      </c>
      <c r="L401" s="118">
        <v>283.67570000000001</v>
      </c>
      <c r="M401" s="118">
        <v>183.19460000000001</v>
      </c>
      <c r="N401" s="118">
        <v>0</v>
      </c>
      <c r="O401" s="118">
        <v>0</v>
      </c>
      <c r="P401" s="120">
        <v>11530.221299999999</v>
      </c>
    </row>
    <row r="402" spans="1:16" x14ac:dyDescent="0.25">
      <c r="A402" s="118" t="s">
        <v>355</v>
      </c>
      <c r="B402" s="120">
        <v>2559.8663999999999</v>
      </c>
      <c r="C402" s="118">
        <v>133.67320000000001</v>
      </c>
      <c r="D402" s="120">
        <v>2693.5396000000001</v>
      </c>
      <c r="E402" s="120">
        <v>1381.2</v>
      </c>
      <c r="F402" s="118">
        <v>846.31010000000003</v>
      </c>
      <c r="G402" s="118">
        <v>133.7225</v>
      </c>
      <c r="H402" s="118">
        <v>366</v>
      </c>
      <c r="I402" s="118">
        <v>324.84089999999998</v>
      </c>
      <c r="J402" s="118">
        <v>30.869299999999999</v>
      </c>
      <c r="K402" s="118">
        <v>16</v>
      </c>
      <c r="L402" s="118">
        <v>67.338499999999996</v>
      </c>
      <c r="M402" s="118"/>
      <c r="N402" s="118">
        <v>23.1402</v>
      </c>
      <c r="O402" s="118">
        <v>0</v>
      </c>
      <c r="P402" s="120">
        <v>2881.2716</v>
      </c>
    </row>
    <row r="403" spans="1:16" x14ac:dyDescent="0.25">
      <c r="A403" s="118" t="s">
        <v>356</v>
      </c>
      <c r="B403" s="118">
        <v>307.23919999999998</v>
      </c>
      <c r="C403" s="118">
        <v>14.5768</v>
      </c>
      <c r="D403" s="118">
        <v>321.81599999999997</v>
      </c>
      <c r="E403" s="118">
        <v>218.11</v>
      </c>
      <c r="F403" s="118">
        <v>101.1146</v>
      </c>
      <c r="G403" s="118">
        <v>29.248899999999999</v>
      </c>
      <c r="H403" s="118">
        <v>52</v>
      </c>
      <c r="I403" s="118">
        <v>38.811</v>
      </c>
      <c r="J403" s="118">
        <v>9.8917000000000002</v>
      </c>
      <c r="K403" s="118"/>
      <c r="L403" s="118">
        <v>8.0454000000000008</v>
      </c>
      <c r="M403" s="118"/>
      <c r="N403" s="118">
        <v>7.2747000000000002</v>
      </c>
      <c r="O403" s="118">
        <v>0</v>
      </c>
      <c r="P403" s="118">
        <v>368.23129999999998</v>
      </c>
    </row>
    <row r="404" spans="1:16" x14ac:dyDescent="0.25">
      <c r="A404" s="118" t="s">
        <v>357</v>
      </c>
      <c r="B404" s="118">
        <v>237.96700000000001</v>
      </c>
      <c r="C404" s="118">
        <v>9.3572000000000006</v>
      </c>
      <c r="D404" s="118">
        <v>247.32419999999999</v>
      </c>
      <c r="E404" s="118">
        <v>124</v>
      </c>
      <c r="F404" s="118">
        <v>77.709299999999999</v>
      </c>
      <c r="G404" s="118">
        <v>11.572699999999999</v>
      </c>
      <c r="H404" s="118">
        <v>43</v>
      </c>
      <c r="I404" s="118">
        <v>29.827300000000001</v>
      </c>
      <c r="J404" s="118">
        <v>9.8795000000000002</v>
      </c>
      <c r="K404" s="118">
        <v>1</v>
      </c>
      <c r="L404" s="118">
        <v>6.1830999999999996</v>
      </c>
      <c r="M404" s="118"/>
      <c r="N404" s="118">
        <v>0</v>
      </c>
      <c r="O404" s="118">
        <v>0</v>
      </c>
      <c r="P404" s="118">
        <v>268.77640000000002</v>
      </c>
    </row>
    <row r="405" spans="1:16" x14ac:dyDescent="0.25">
      <c r="A405" s="118" t="s">
        <v>358</v>
      </c>
      <c r="B405" s="118">
        <v>325.74250000000001</v>
      </c>
      <c r="C405" s="118">
        <v>16.761700000000001</v>
      </c>
      <c r="D405" s="118">
        <v>342.50420000000003</v>
      </c>
      <c r="E405" s="118">
        <v>311.57</v>
      </c>
      <c r="F405" s="118">
        <v>107.6148</v>
      </c>
      <c r="G405" s="118">
        <v>50.988799999999998</v>
      </c>
      <c r="H405" s="118">
        <v>64</v>
      </c>
      <c r="I405" s="118">
        <v>41.305999999999997</v>
      </c>
      <c r="J405" s="118">
        <v>17.020499999999998</v>
      </c>
      <c r="K405" s="118"/>
      <c r="L405" s="118">
        <v>8.5625999999999998</v>
      </c>
      <c r="M405" s="118"/>
      <c r="N405" s="118">
        <v>0</v>
      </c>
      <c r="O405" s="118">
        <v>0</v>
      </c>
      <c r="P405" s="118">
        <v>410.51350000000002</v>
      </c>
    </row>
    <row r="406" spans="1:16" x14ac:dyDescent="0.25">
      <c r="A406" s="118" t="s">
        <v>359</v>
      </c>
      <c r="B406" s="118">
        <v>498.14420000000001</v>
      </c>
      <c r="C406" s="118">
        <v>1.7624</v>
      </c>
      <c r="D406" s="118">
        <v>499.90660000000003</v>
      </c>
      <c r="E406" s="118">
        <v>293</v>
      </c>
      <c r="F406" s="118">
        <v>157.07069999999999</v>
      </c>
      <c r="G406" s="118">
        <v>33.982300000000002</v>
      </c>
      <c r="H406" s="118">
        <v>66</v>
      </c>
      <c r="I406" s="118">
        <v>60.288699999999999</v>
      </c>
      <c r="J406" s="118">
        <v>4.2834000000000003</v>
      </c>
      <c r="K406" s="118">
        <v>15</v>
      </c>
      <c r="L406" s="118">
        <v>12.4977</v>
      </c>
      <c r="M406" s="118">
        <v>1.5014000000000001</v>
      </c>
      <c r="N406" s="118">
        <v>0</v>
      </c>
      <c r="O406" s="118">
        <v>0</v>
      </c>
      <c r="P406" s="118">
        <v>539.67370000000005</v>
      </c>
    </row>
    <row r="407" spans="1:16" x14ac:dyDescent="0.25">
      <c r="A407" s="118" t="s">
        <v>360</v>
      </c>
      <c r="B407" s="118">
        <v>715.49099999999999</v>
      </c>
      <c r="C407" s="118">
        <v>29.052099999999999</v>
      </c>
      <c r="D407" s="118">
        <v>744.54309999999998</v>
      </c>
      <c r="E407" s="118">
        <v>452.98</v>
      </c>
      <c r="F407" s="118">
        <v>233.93539999999999</v>
      </c>
      <c r="G407" s="118">
        <v>54.761099999999999</v>
      </c>
      <c r="H407" s="118">
        <v>123</v>
      </c>
      <c r="I407" s="118">
        <v>89.791899999999998</v>
      </c>
      <c r="J407" s="118">
        <v>24.906099999999999</v>
      </c>
      <c r="K407" s="118">
        <v>5</v>
      </c>
      <c r="L407" s="118">
        <v>18.613600000000002</v>
      </c>
      <c r="M407" s="118"/>
      <c r="N407" s="118">
        <v>6.6062000000000003</v>
      </c>
      <c r="O407" s="118">
        <v>0</v>
      </c>
      <c r="P407" s="118">
        <v>830.81650000000002</v>
      </c>
    </row>
    <row r="408" spans="1:16" x14ac:dyDescent="0.25">
      <c r="A408" s="118" t="s">
        <v>550</v>
      </c>
      <c r="B408" s="118">
        <v>60.621299999999998</v>
      </c>
      <c r="C408" s="118"/>
      <c r="D408" s="118">
        <v>41.6556</v>
      </c>
      <c r="E408" s="118">
        <v>39.28</v>
      </c>
      <c r="F408" s="118">
        <v>19.0472</v>
      </c>
      <c r="G408" s="118">
        <v>5.0582000000000003</v>
      </c>
      <c r="H408" s="118">
        <v>11</v>
      </c>
      <c r="I408" s="118">
        <v>5.0236999999999998</v>
      </c>
      <c r="J408" s="118">
        <v>4.4823000000000004</v>
      </c>
      <c r="K408" s="118"/>
      <c r="L408" s="118">
        <v>1.0414000000000001</v>
      </c>
      <c r="M408" s="118"/>
      <c r="N408" s="118">
        <v>0</v>
      </c>
      <c r="O408" s="118">
        <v>0</v>
      </c>
      <c r="P408" s="118">
        <v>70.161799999999999</v>
      </c>
    </row>
    <row r="409" spans="1:16" x14ac:dyDescent="0.25">
      <c r="A409" s="118" t="s">
        <v>361</v>
      </c>
      <c r="B409" s="118">
        <v>451.91050000000001</v>
      </c>
      <c r="C409" s="118">
        <v>19.406199999999998</v>
      </c>
      <c r="D409" s="118">
        <v>471.31670000000003</v>
      </c>
      <c r="E409" s="118">
        <v>321.61</v>
      </c>
      <c r="F409" s="118">
        <v>148.08770000000001</v>
      </c>
      <c r="G409" s="118">
        <v>43.380600000000001</v>
      </c>
      <c r="H409" s="118">
        <v>79</v>
      </c>
      <c r="I409" s="118">
        <v>56.840800000000002</v>
      </c>
      <c r="J409" s="118">
        <v>16.619399999999999</v>
      </c>
      <c r="K409" s="118"/>
      <c r="L409" s="118">
        <v>11.7829</v>
      </c>
      <c r="M409" s="118"/>
      <c r="N409" s="118">
        <v>0</v>
      </c>
      <c r="O409" s="118">
        <v>0</v>
      </c>
      <c r="P409" s="118">
        <v>531.31669999999997</v>
      </c>
    </row>
    <row r="410" spans="1:16" x14ac:dyDescent="0.25">
      <c r="A410" s="118" t="s">
        <v>362</v>
      </c>
      <c r="B410" s="118">
        <v>564.51490000000001</v>
      </c>
      <c r="C410" s="118"/>
      <c r="D410" s="118">
        <v>564.51490000000001</v>
      </c>
      <c r="E410" s="118">
        <v>388</v>
      </c>
      <c r="F410" s="118">
        <v>177.3706</v>
      </c>
      <c r="G410" s="118">
        <v>52.657400000000003</v>
      </c>
      <c r="H410" s="118">
        <v>118</v>
      </c>
      <c r="I410" s="118">
        <v>68.080500000000001</v>
      </c>
      <c r="J410" s="118">
        <v>37.439599999999999</v>
      </c>
      <c r="K410" s="118"/>
      <c r="L410" s="118">
        <v>14.1129</v>
      </c>
      <c r="M410" s="118"/>
      <c r="N410" s="118">
        <v>9.7321000000000009</v>
      </c>
      <c r="O410" s="118">
        <v>0</v>
      </c>
      <c r="P410" s="118">
        <v>664.34400000000005</v>
      </c>
    </row>
    <row r="411" spans="1:16" x14ac:dyDescent="0.25">
      <c r="A411" s="118" t="s">
        <v>363</v>
      </c>
      <c r="B411" s="120">
        <v>3968.5079000000001</v>
      </c>
      <c r="C411" s="118">
        <v>161.02600000000001</v>
      </c>
      <c r="D411" s="120">
        <v>4129.5339000000004</v>
      </c>
      <c r="E411" s="120">
        <v>2563.0300000000002</v>
      </c>
      <c r="F411" s="120">
        <v>1297.4996000000001</v>
      </c>
      <c r="G411" s="118">
        <v>192.5027</v>
      </c>
      <c r="H411" s="118">
        <v>988</v>
      </c>
      <c r="I411" s="118">
        <v>498.02179999999998</v>
      </c>
      <c r="J411" s="118">
        <v>224.8365</v>
      </c>
      <c r="K411" s="118">
        <v>282</v>
      </c>
      <c r="L411" s="118">
        <v>103.2383</v>
      </c>
      <c r="M411" s="118">
        <v>83.600700000000003</v>
      </c>
      <c r="N411" s="118">
        <v>27.748000000000001</v>
      </c>
      <c r="O411" s="118">
        <v>0</v>
      </c>
      <c r="P411" s="120">
        <v>4658.2218000000003</v>
      </c>
    </row>
    <row r="412" spans="1:16" x14ac:dyDescent="0.25">
      <c r="A412" s="118" t="s">
        <v>364</v>
      </c>
      <c r="B412" s="118">
        <v>791.56730000000005</v>
      </c>
      <c r="C412" s="118">
        <v>43.509799999999998</v>
      </c>
      <c r="D412" s="118">
        <v>835.07709999999997</v>
      </c>
      <c r="E412" s="118">
        <v>452</v>
      </c>
      <c r="F412" s="118">
        <v>262.38119999999998</v>
      </c>
      <c r="G412" s="118">
        <v>47.404699999999998</v>
      </c>
      <c r="H412" s="118">
        <v>72</v>
      </c>
      <c r="I412" s="118">
        <v>100.7103</v>
      </c>
      <c r="J412" s="118"/>
      <c r="K412" s="118">
        <v>1</v>
      </c>
      <c r="L412" s="118">
        <v>20.876899999999999</v>
      </c>
      <c r="M412" s="118"/>
      <c r="N412" s="118">
        <v>0</v>
      </c>
      <c r="O412" s="118">
        <v>0</v>
      </c>
      <c r="P412" s="118">
        <v>882.48180000000002</v>
      </c>
    </row>
    <row r="413" spans="1:16" x14ac:dyDescent="0.25">
      <c r="A413" s="118" t="s">
        <v>365</v>
      </c>
      <c r="B413" s="118">
        <v>508.47640000000001</v>
      </c>
      <c r="C413" s="118">
        <v>21.003399999999999</v>
      </c>
      <c r="D413" s="118">
        <v>529.47979999999995</v>
      </c>
      <c r="E413" s="118">
        <v>309.11</v>
      </c>
      <c r="F413" s="118">
        <v>166.36259999999999</v>
      </c>
      <c r="G413" s="118">
        <v>35.686900000000001</v>
      </c>
      <c r="H413" s="118">
        <v>47</v>
      </c>
      <c r="I413" s="118">
        <v>63.8553</v>
      </c>
      <c r="J413" s="118"/>
      <c r="K413" s="118"/>
      <c r="L413" s="118">
        <v>13.237</v>
      </c>
      <c r="M413" s="118"/>
      <c r="N413" s="118">
        <v>0</v>
      </c>
      <c r="O413" s="118">
        <v>0</v>
      </c>
      <c r="P413" s="118">
        <v>565.16669999999999</v>
      </c>
    </row>
    <row r="414" spans="1:16" x14ac:dyDescent="0.25">
      <c r="A414" s="118" t="s">
        <v>366</v>
      </c>
      <c r="B414" s="120">
        <v>1502.6660999999999</v>
      </c>
      <c r="C414" s="118">
        <v>60.694400000000002</v>
      </c>
      <c r="D414" s="120">
        <v>1563.3605</v>
      </c>
      <c r="E414" s="118"/>
      <c r="F414" s="118">
        <v>491.2079</v>
      </c>
      <c r="G414" s="118"/>
      <c r="H414" s="118"/>
      <c r="I414" s="118">
        <v>188.54130000000001</v>
      </c>
      <c r="J414" s="118"/>
      <c r="K414" s="118"/>
      <c r="L414" s="118">
        <v>39.084000000000003</v>
      </c>
      <c r="M414" s="118"/>
      <c r="N414" s="118">
        <v>13.723000000000001</v>
      </c>
      <c r="O414" s="118">
        <v>0</v>
      </c>
      <c r="P414" s="120">
        <v>1577.0835</v>
      </c>
    </row>
    <row r="415" spans="1:16" x14ac:dyDescent="0.25">
      <c r="A415" s="118" t="s">
        <v>367</v>
      </c>
      <c r="B415" s="118">
        <v>600.04200000000003</v>
      </c>
      <c r="C415" s="118">
        <v>37.1143</v>
      </c>
      <c r="D415" s="118">
        <v>637.15629999999999</v>
      </c>
      <c r="E415" s="118">
        <v>265.25</v>
      </c>
      <c r="F415" s="118">
        <v>200.19450000000001</v>
      </c>
      <c r="G415" s="118">
        <v>16.2639</v>
      </c>
      <c r="H415" s="118">
        <v>63</v>
      </c>
      <c r="I415" s="118">
        <v>76.840999999999994</v>
      </c>
      <c r="J415" s="118"/>
      <c r="K415" s="118">
        <v>7</v>
      </c>
      <c r="L415" s="118">
        <v>15.928900000000001</v>
      </c>
      <c r="M415" s="118"/>
      <c r="N415" s="118">
        <v>0</v>
      </c>
      <c r="O415" s="118">
        <v>0</v>
      </c>
      <c r="P415" s="118">
        <v>653.42020000000002</v>
      </c>
    </row>
    <row r="416" spans="1:16" x14ac:dyDescent="0.25">
      <c r="A416" s="118" t="s">
        <v>368</v>
      </c>
      <c r="B416" s="118">
        <v>688.07100000000003</v>
      </c>
      <c r="C416" s="118">
        <v>24.696100000000001</v>
      </c>
      <c r="D416" s="118">
        <v>712.76710000000003</v>
      </c>
      <c r="E416" s="118">
        <v>298.58</v>
      </c>
      <c r="F416" s="118">
        <v>223.95140000000001</v>
      </c>
      <c r="G416" s="118">
        <v>18.6571</v>
      </c>
      <c r="H416" s="118">
        <v>110</v>
      </c>
      <c r="I416" s="118">
        <v>85.959699999999998</v>
      </c>
      <c r="J416" s="118">
        <v>18.030200000000001</v>
      </c>
      <c r="K416" s="118"/>
      <c r="L416" s="118">
        <v>17.819199999999999</v>
      </c>
      <c r="M416" s="118"/>
      <c r="N416" s="118">
        <v>0</v>
      </c>
      <c r="O416" s="118">
        <v>0</v>
      </c>
      <c r="P416" s="118">
        <v>749.45439999999996</v>
      </c>
    </row>
    <row r="417" spans="1:16" x14ac:dyDescent="0.25">
      <c r="A417" s="118" t="s">
        <v>369</v>
      </c>
      <c r="B417" s="118">
        <v>343.04259999999999</v>
      </c>
      <c r="C417" s="118">
        <v>4.3376999999999999</v>
      </c>
      <c r="D417" s="118">
        <v>347.38029999999998</v>
      </c>
      <c r="E417" s="118">
        <v>126</v>
      </c>
      <c r="F417" s="118">
        <v>109.1469</v>
      </c>
      <c r="G417" s="118">
        <v>4.2133000000000003</v>
      </c>
      <c r="H417" s="118">
        <v>52</v>
      </c>
      <c r="I417" s="118">
        <v>41.894100000000002</v>
      </c>
      <c r="J417" s="118">
        <v>7.5795000000000003</v>
      </c>
      <c r="K417" s="118"/>
      <c r="L417" s="118">
        <v>8.6844999999999999</v>
      </c>
      <c r="M417" s="118"/>
      <c r="N417" s="118">
        <v>0</v>
      </c>
      <c r="O417" s="118">
        <v>0</v>
      </c>
      <c r="P417" s="118">
        <v>359.17309999999998</v>
      </c>
    </row>
    <row r="418" spans="1:16" x14ac:dyDescent="0.25">
      <c r="A418" s="118" t="s">
        <v>551</v>
      </c>
      <c r="B418" s="118">
        <v>121.33110000000001</v>
      </c>
      <c r="C418" s="118"/>
      <c r="D418" s="118">
        <v>87.220399999999998</v>
      </c>
      <c r="E418" s="118">
        <v>60.64</v>
      </c>
      <c r="F418" s="118">
        <v>38.122199999999999</v>
      </c>
      <c r="G418" s="118">
        <v>5.6294000000000004</v>
      </c>
      <c r="H418" s="118">
        <v>28</v>
      </c>
      <c r="I418" s="118">
        <v>10.518800000000001</v>
      </c>
      <c r="J418" s="118">
        <v>13.110900000000001</v>
      </c>
      <c r="K418" s="118"/>
      <c r="L418" s="118">
        <v>2.1804999999999999</v>
      </c>
      <c r="M418" s="118"/>
      <c r="N418" s="118">
        <v>0.93240000000000001</v>
      </c>
      <c r="O418" s="118">
        <v>0</v>
      </c>
      <c r="P418" s="118">
        <v>141.00380000000001</v>
      </c>
    </row>
    <row r="419" spans="1:16" x14ac:dyDescent="0.25">
      <c r="A419" s="118" t="s">
        <v>370</v>
      </c>
      <c r="B419" s="118">
        <v>191.4211</v>
      </c>
      <c r="C419" s="118"/>
      <c r="D419" s="118">
        <v>191.4211</v>
      </c>
      <c r="E419" s="118">
        <v>122.14</v>
      </c>
      <c r="F419" s="118">
        <v>60.144500000000001</v>
      </c>
      <c r="G419" s="118">
        <v>15.498900000000001</v>
      </c>
      <c r="H419" s="118">
        <v>31</v>
      </c>
      <c r="I419" s="118">
        <v>23.0854</v>
      </c>
      <c r="J419" s="118">
        <v>5.9359999999999999</v>
      </c>
      <c r="K419" s="118"/>
      <c r="L419" s="118">
        <v>4.7854999999999999</v>
      </c>
      <c r="M419" s="118"/>
      <c r="N419" s="118">
        <v>0</v>
      </c>
      <c r="O419" s="118">
        <v>0</v>
      </c>
      <c r="P419" s="118">
        <v>212.85599999999999</v>
      </c>
    </row>
    <row r="420" spans="1:16" x14ac:dyDescent="0.25">
      <c r="A420" s="118" t="s">
        <v>371</v>
      </c>
      <c r="B420" s="118">
        <v>532.72019999999998</v>
      </c>
      <c r="C420" s="118">
        <v>4.9588000000000001</v>
      </c>
      <c r="D420" s="118">
        <v>537.67899999999997</v>
      </c>
      <c r="E420" s="118">
        <v>325.08999999999997</v>
      </c>
      <c r="F420" s="118">
        <v>168.93870000000001</v>
      </c>
      <c r="G420" s="118">
        <v>39.037799999999997</v>
      </c>
      <c r="H420" s="118">
        <v>79</v>
      </c>
      <c r="I420" s="118">
        <v>64.844099999999997</v>
      </c>
      <c r="J420" s="118">
        <v>10.616899999999999</v>
      </c>
      <c r="K420" s="118"/>
      <c r="L420" s="118">
        <v>13.442</v>
      </c>
      <c r="M420" s="118"/>
      <c r="N420" s="118">
        <v>0</v>
      </c>
      <c r="O420" s="118">
        <v>0</v>
      </c>
      <c r="P420" s="118">
        <v>587.33370000000002</v>
      </c>
    </row>
    <row r="421" spans="1:16" x14ac:dyDescent="0.25">
      <c r="A421" s="118" t="s">
        <v>372</v>
      </c>
      <c r="B421" s="120">
        <v>1984.3364999999999</v>
      </c>
      <c r="C421" s="118">
        <v>41.4422</v>
      </c>
      <c r="D421" s="120">
        <v>2025.7787000000001</v>
      </c>
      <c r="E421" s="120">
        <v>1223.83</v>
      </c>
      <c r="F421" s="118">
        <v>636.49969999999996</v>
      </c>
      <c r="G421" s="118">
        <v>146.83260000000001</v>
      </c>
      <c r="H421" s="118">
        <v>343</v>
      </c>
      <c r="I421" s="118">
        <v>244.30889999999999</v>
      </c>
      <c r="J421" s="118">
        <v>74.018299999999996</v>
      </c>
      <c r="K421" s="118">
        <v>5</v>
      </c>
      <c r="L421" s="118">
        <v>50.644500000000001</v>
      </c>
      <c r="M421" s="118"/>
      <c r="N421" s="118">
        <v>0.83520000000000005</v>
      </c>
      <c r="O421" s="118">
        <v>0</v>
      </c>
      <c r="P421" s="120">
        <v>2247.4648000000002</v>
      </c>
    </row>
    <row r="422" spans="1:16" x14ac:dyDescent="0.25">
      <c r="A422" s="118" t="s">
        <v>373</v>
      </c>
      <c r="B422" s="120">
        <v>1057.3136999999999</v>
      </c>
      <c r="C422" s="118">
        <v>29.998899999999999</v>
      </c>
      <c r="D422" s="120">
        <v>1087.3126</v>
      </c>
      <c r="E422" s="118">
        <v>290</v>
      </c>
      <c r="F422" s="118">
        <v>341.6336</v>
      </c>
      <c r="G422" s="118"/>
      <c r="H422" s="118">
        <v>95</v>
      </c>
      <c r="I422" s="118">
        <v>131.12989999999999</v>
      </c>
      <c r="J422" s="118"/>
      <c r="K422" s="118"/>
      <c r="L422" s="118">
        <v>27.1828</v>
      </c>
      <c r="M422" s="118"/>
      <c r="N422" s="118">
        <v>0</v>
      </c>
      <c r="O422" s="118">
        <v>0</v>
      </c>
      <c r="P422" s="120">
        <v>1087.3126</v>
      </c>
    </row>
    <row r="423" spans="1:16" x14ac:dyDescent="0.25">
      <c r="A423" s="118" t="s">
        <v>374</v>
      </c>
      <c r="B423" s="118">
        <v>251.679</v>
      </c>
      <c r="C423" s="118">
        <v>1.7033</v>
      </c>
      <c r="D423" s="118">
        <v>253.38229999999999</v>
      </c>
      <c r="E423" s="118">
        <v>113</v>
      </c>
      <c r="F423" s="118">
        <v>79.612700000000004</v>
      </c>
      <c r="G423" s="118">
        <v>8.3468</v>
      </c>
      <c r="H423" s="118">
        <v>27</v>
      </c>
      <c r="I423" s="118">
        <v>30.5579</v>
      </c>
      <c r="J423" s="118"/>
      <c r="K423" s="118"/>
      <c r="L423" s="118">
        <v>6.3346</v>
      </c>
      <c r="M423" s="118"/>
      <c r="N423" s="118">
        <v>3.6234000000000002</v>
      </c>
      <c r="O423" s="118">
        <v>0</v>
      </c>
      <c r="P423" s="118">
        <v>265.35250000000002</v>
      </c>
    </row>
    <row r="424" spans="1:16" x14ac:dyDescent="0.25">
      <c r="A424" s="118" t="s">
        <v>375</v>
      </c>
      <c r="B424" s="118">
        <v>197.9392</v>
      </c>
      <c r="C424" s="118">
        <v>1.9826999999999999</v>
      </c>
      <c r="D424" s="118">
        <v>199.92189999999999</v>
      </c>
      <c r="E424" s="118">
        <v>90.87</v>
      </c>
      <c r="F424" s="118">
        <v>62.8155</v>
      </c>
      <c r="G424" s="118">
        <v>7.0136000000000003</v>
      </c>
      <c r="H424" s="118">
        <v>34</v>
      </c>
      <c r="I424" s="118">
        <v>24.110600000000002</v>
      </c>
      <c r="J424" s="118">
        <v>7.4170999999999996</v>
      </c>
      <c r="K424" s="118"/>
      <c r="L424" s="118">
        <v>4.9980000000000002</v>
      </c>
      <c r="M424" s="118"/>
      <c r="N424" s="118">
        <v>0</v>
      </c>
      <c r="O424" s="118">
        <v>0</v>
      </c>
      <c r="P424" s="118">
        <v>214.3526</v>
      </c>
    </row>
    <row r="425" spans="1:16" x14ac:dyDescent="0.25">
      <c r="A425" s="118" t="s">
        <v>376</v>
      </c>
      <c r="B425" s="120">
        <v>1357.8589999999999</v>
      </c>
      <c r="C425" s="118">
        <v>23.7241</v>
      </c>
      <c r="D425" s="120">
        <v>1381.5831000000001</v>
      </c>
      <c r="E425" s="118">
        <v>641.88</v>
      </c>
      <c r="F425" s="118">
        <v>434.09339999999997</v>
      </c>
      <c r="G425" s="118">
        <v>51.946599999999997</v>
      </c>
      <c r="H425" s="118">
        <v>193</v>
      </c>
      <c r="I425" s="118">
        <v>166.6189</v>
      </c>
      <c r="J425" s="118">
        <v>19.785799999999998</v>
      </c>
      <c r="K425" s="118">
        <v>3</v>
      </c>
      <c r="L425" s="118">
        <v>34.5396</v>
      </c>
      <c r="M425" s="118"/>
      <c r="N425" s="118">
        <v>0</v>
      </c>
      <c r="O425" s="118">
        <v>0</v>
      </c>
      <c r="P425" s="120">
        <v>1453.3154999999999</v>
      </c>
    </row>
    <row r="426" spans="1:16" x14ac:dyDescent="0.25">
      <c r="A426" s="118" t="s">
        <v>552</v>
      </c>
      <c r="B426" s="118">
        <v>84.749600000000001</v>
      </c>
      <c r="C426" s="118"/>
      <c r="D426" s="118">
        <v>58.114100000000001</v>
      </c>
      <c r="E426" s="118">
        <v>54.48</v>
      </c>
      <c r="F426" s="118">
        <v>26.628299999999999</v>
      </c>
      <c r="G426" s="118">
        <v>6.9629000000000003</v>
      </c>
      <c r="H426" s="118">
        <v>8</v>
      </c>
      <c r="I426" s="118">
        <v>7.0086000000000004</v>
      </c>
      <c r="J426" s="118">
        <v>0.74360000000000004</v>
      </c>
      <c r="K426" s="118"/>
      <c r="L426" s="118">
        <v>1.4529000000000001</v>
      </c>
      <c r="M426" s="118"/>
      <c r="N426" s="118">
        <v>0</v>
      </c>
      <c r="O426" s="118">
        <v>0</v>
      </c>
      <c r="P426" s="118">
        <v>92.456100000000006</v>
      </c>
    </row>
    <row r="427" spans="1:16" x14ac:dyDescent="0.25">
      <c r="A427" s="118" t="s">
        <v>377</v>
      </c>
      <c r="B427" s="118">
        <v>422.14159999999998</v>
      </c>
      <c r="C427" s="118">
        <v>16.856300000000001</v>
      </c>
      <c r="D427" s="118">
        <v>438.99790000000002</v>
      </c>
      <c r="E427" s="118">
        <v>268</v>
      </c>
      <c r="F427" s="118">
        <v>137.9331</v>
      </c>
      <c r="G427" s="118">
        <v>32.5167</v>
      </c>
      <c r="H427" s="118">
        <v>60</v>
      </c>
      <c r="I427" s="118">
        <v>52.943100000000001</v>
      </c>
      <c r="J427" s="118">
        <v>5.2926000000000002</v>
      </c>
      <c r="K427" s="118"/>
      <c r="L427" s="118">
        <v>10.9749</v>
      </c>
      <c r="M427" s="118"/>
      <c r="N427" s="118">
        <v>9.3508999999999993</v>
      </c>
      <c r="O427" s="118">
        <v>0</v>
      </c>
      <c r="P427" s="118">
        <v>486.15809999999999</v>
      </c>
    </row>
    <row r="428" spans="1:16" x14ac:dyDescent="0.25">
      <c r="A428" s="118" t="s">
        <v>378</v>
      </c>
      <c r="B428" s="118">
        <v>202.214</v>
      </c>
      <c r="C428" s="118"/>
      <c r="D428" s="118">
        <v>202.214</v>
      </c>
      <c r="E428" s="118">
        <v>146.5</v>
      </c>
      <c r="F428" s="118">
        <v>63.535600000000002</v>
      </c>
      <c r="G428" s="118">
        <v>20.741099999999999</v>
      </c>
      <c r="H428" s="118">
        <v>33</v>
      </c>
      <c r="I428" s="118">
        <v>24.387</v>
      </c>
      <c r="J428" s="118">
        <v>6.4596999999999998</v>
      </c>
      <c r="K428" s="118"/>
      <c r="L428" s="118">
        <v>5.0553999999999997</v>
      </c>
      <c r="M428" s="118"/>
      <c r="N428" s="118">
        <v>4.7080000000000002</v>
      </c>
      <c r="O428" s="118">
        <v>0</v>
      </c>
      <c r="P428" s="118">
        <v>234.12280000000001</v>
      </c>
    </row>
    <row r="429" spans="1:16" x14ac:dyDescent="0.25">
      <c r="A429" s="118" t="s">
        <v>379</v>
      </c>
      <c r="B429" s="118">
        <v>213.20070000000001</v>
      </c>
      <c r="C429" s="118"/>
      <c r="D429" s="118">
        <v>213.20070000000001</v>
      </c>
      <c r="E429" s="118">
        <v>155.33000000000001</v>
      </c>
      <c r="F429" s="118">
        <v>66.987700000000004</v>
      </c>
      <c r="G429" s="118">
        <v>22.085599999999999</v>
      </c>
      <c r="H429" s="118">
        <v>48</v>
      </c>
      <c r="I429" s="118">
        <v>25.712</v>
      </c>
      <c r="J429" s="118">
        <v>16.716000000000001</v>
      </c>
      <c r="K429" s="118"/>
      <c r="L429" s="118">
        <v>5.33</v>
      </c>
      <c r="M429" s="118"/>
      <c r="N429" s="118">
        <v>0</v>
      </c>
      <c r="O429" s="118">
        <v>0</v>
      </c>
      <c r="P429" s="118">
        <v>252.00229999999999</v>
      </c>
    </row>
    <row r="430" spans="1:16" x14ac:dyDescent="0.25">
      <c r="A430" s="118" t="s">
        <v>380</v>
      </c>
      <c r="B430" s="118">
        <v>368.38229999999999</v>
      </c>
      <c r="C430" s="118"/>
      <c r="D430" s="118">
        <v>368.38229999999999</v>
      </c>
      <c r="E430" s="118">
        <v>231</v>
      </c>
      <c r="F430" s="118">
        <v>115.7457</v>
      </c>
      <c r="G430" s="118">
        <v>28.813600000000001</v>
      </c>
      <c r="H430" s="118">
        <v>57</v>
      </c>
      <c r="I430" s="118">
        <v>44.426900000000003</v>
      </c>
      <c r="J430" s="118">
        <v>9.4298000000000002</v>
      </c>
      <c r="K430" s="118"/>
      <c r="L430" s="118">
        <v>9.2096</v>
      </c>
      <c r="M430" s="118"/>
      <c r="N430" s="118">
        <v>7.4454000000000002</v>
      </c>
      <c r="O430" s="118">
        <v>0</v>
      </c>
      <c r="P430" s="118">
        <v>414.0711</v>
      </c>
    </row>
    <row r="431" spans="1:16" x14ac:dyDescent="0.25">
      <c r="A431" s="118" t="s">
        <v>381</v>
      </c>
      <c r="B431" s="120">
        <v>1392.6366</v>
      </c>
      <c r="C431" s="118">
        <v>28.941400000000002</v>
      </c>
      <c r="D431" s="120">
        <v>1421.578</v>
      </c>
      <c r="E431" s="120">
        <v>1052.4100000000001</v>
      </c>
      <c r="F431" s="118">
        <v>446.65980000000002</v>
      </c>
      <c r="G431" s="118">
        <v>151.4375</v>
      </c>
      <c r="H431" s="118">
        <v>194</v>
      </c>
      <c r="I431" s="118">
        <v>171.44229999999999</v>
      </c>
      <c r="J431" s="118">
        <v>16.918299999999999</v>
      </c>
      <c r="K431" s="118"/>
      <c r="L431" s="118">
        <v>35.539499999999997</v>
      </c>
      <c r="M431" s="118"/>
      <c r="N431" s="118">
        <v>33.851900000000001</v>
      </c>
      <c r="O431" s="118">
        <v>1.4539</v>
      </c>
      <c r="P431" s="120">
        <v>1625.2396000000001</v>
      </c>
    </row>
    <row r="432" spans="1:16" x14ac:dyDescent="0.25">
      <c r="A432" s="118" t="s">
        <v>553</v>
      </c>
      <c r="B432" s="118">
        <v>125.8519</v>
      </c>
      <c r="C432" s="118">
        <v>5.5277000000000003</v>
      </c>
      <c r="D432" s="118">
        <v>104.3365</v>
      </c>
      <c r="E432" s="118">
        <v>99.26</v>
      </c>
      <c r="F432" s="118">
        <v>41.279499999999999</v>
      </c>
      <c r="G432" s="118">
        <v>14.495100000000001</v>
      </c>
      <c r="H432" s="118">
        <v>12</v>
      </c>
      <c r="I432" s="118">
        <v>12.583</v>
      </c>
      <c r="J432" s="118"/>
      <c r="K432" s="118"/>
      <c r="L432" s="118">
        <v>2.6084000000000001</v>
      </c>
      <c r="M432" s="118"/>
      <c r="N432" s="118">
        <v>3.8306</v>
      </c>
      <c r="O432" s="118">
        <v>0</v>
      </c>
      <c r="P432" s="118">
        <v>149.70529999999999</v>
      </c>
    </row>
    <row r="433" spans="1:16" x14ac:dyDescent="0.25">
      <c r="A433" s="118" t="s">
        <v>554</v>
      </c>
      <c r="B433" s="118">
        <v>104.97110000000001</v>
      </c>
      <c r="C433" s="118"/>
      <c r="D433" s="118">
        <v>78.52</v>
      </c>
      <c r="E433" s="118">
        <v>71.53</v>
      </c>
      <c r="F433" s="118">
        <v>32.981900000000003</v>
      </c>
      <c r="G433" s="118">
        <v>9.6370000000000005</v>
      </c>
      <c r="H433" s="118">
        <v>19</v>
      </c>
      <c r="I433" s="118">
        <v>9.4695</v>
      </c>
      <c r="J433" s="118">
        <v>7.1478999999999999</v>
      </c>
      <c r="K433" s="118"/>
      <c r="L433" s="118">
        <v>1.9630000000000001</v>
      </c>
      <c r="M433" s="118"/>
      <c r="N433" s="118">
        <v>0</v>
      </c>
      <c r="O433" s="118">
        <v>0</v>
      </c>
      <c r="P433" s="118">
        <v>121.756</v>
      </c>
    </row>
    <row r="434" spans="1:16" x14ac:dyDescent="0.25">
      <c r="A434" s="118" t="s">
        <v>382</v>
      </c>
      <c r="B434" s="120">
        <v>16441.267100000001</v>
      </c>
      <c r="C434" s="118">
        <v>191.95670000000001</v>
      </c>
      <c r="D434" s="120">
        <v>16633.2238</v>
      </c>
      <c r="E434" s="120">
        <v>3465.55</v>
      </c>
      <c r="F434" s="120">
        <v>5226.1589000000004</v>
      </c>
      <c r="G434" s="118"/>
      <c r="H434" s="115">
        <v>2620</v>
      </c>
      <c r="I434" s="120">
        <v>2005.9667999999999</v>
      </c>
      <c r="J434" s="118">
        <v>460.5249</v>
      </c>
      <c r="K434" s="118">
        <v>601</v>
      </c>
      <c r="L434" s="118">
        <v>415.8306</v>
      </c>
      <c r="M434" s="118">
        <v>111.1016</v>
      </c>
      <c r="N434" s="118">
        <v>0</v>
      </c>
      <c r="O434" s="118">
        <v>0</v>
      </c>
      <c r="P434" s="120">
        <v>17204.850299999998</v>
      </c>
    </row>
    <row r="435" spans="1:16" x14ac:dyDescent="0.25">
      <c r="A435" s="118" t="s">
        <v>383</v>
      </c>
      <c r="B435" s="120">
        <v>15623.647300000001</v>
      </c>
      <c r="C435" s="118">
        <v>170.27099999999999</v>
      </c>
      <c r="D435" s="120">
        <v>15793.918299999999</v>
      </c>
      <c r="E435" s="120">
        <v>2643.5</v>
      </c>
      <c r="F435" s="120">
        <v>4962.4490999999998</v>
      </c>
      <c r="G435" s="118"/>
      <c r="H435" s="115">
        <v>1871</v>
      </c>
      <c r="I435" s="120">
        <v>1904.7465</v>
      </c>
      <c r="J435" s="118"/>
      <c r="K435" s="118">
        <v>480</v>
      </c>
      <c r="L435" s="118">
        <v>394.84800000000001</v>
      </c>
      <c r="M435" s="118">
        <v>51.091200000000001</v>
      </c>
      <c r="N435" s="118">
        <v>12.7692</v>
      </c>
      <c r="O435" s="118">
        <v>0</v>
      </c>
      <c r="P435" s="120">
        <v>15857.778700000001</v>
      </c>
    </row>
    <row r="436" spans="1:16" x14ac:dyDescent="0.25">
      <c r="A436" s="118" t="s">
        <v>384</v>
      </c>
      <c r="B436" s="120">
        <v>16144.5504</v>
      </c>
      <c r="C436" s="118">
        <v>262.21539999999999</v>
      </c>
      <c r="D436" s="120">
        <v>16406.765800000001</v>
      </c>
      <c r="E436" s="120">
        <v>2828.57</v>
      </c>
      <c r="F436" s="120">
        <v>5155.0057999999999</v>
      </c>
      <c r="G436" s="118"/>
      <c r="H436" s="115">
        <v>2442</v>
      </c>
      <c r="I436" s="120">
        <v>1978.6559999999999</v>
      </c>
      <c r="J436" s="118">
        <v>347.50799999999998</v>
      </c>
      <c r="K436" s="118">
        <v>254</v>
      </c>
      <c r="L436" s="118">
        <v>410.16910000000001</v>
      </c>
      <c r="M436" s="118"/>
      <c r="N436" s="118">
        <v>0</v>
      </c>
      <c r="O436" s="118">
        <v>0</v>
      </c>
      <c r="P436" s="120">
        <v>16754.273799999999</v>
      </c>
    </row>
    <row r="437" spans="1:16" x14ac:dyDescent="0.25">
      <c r="A437" s="118" t="s">
        <v>385</v>
      </c>
      <c r="B437" s="120">
        <v>4425.3310000000001</v>
      </c>
      <c r="C437" s="118">
        <v>1.0116000000000001</v>
      </c>
      <c r="D437" s="120">
        <v>4426.3425999999999</v>
      </c>
      <c r="E437" s="120">
        <v>1829.93</v>
      </c>
      <c r="F437" s="120">
        <v>1390.7568000000001</v>
      </c>
      <c r="G437" s="118">
        <v>109.7933</v>
      </c>
      <c r="H437" s="118">
        <v>858</v>
      </c>
      <c r="I437" s="118">
        <v>533.81690000000003</v>
      </c>
      <c r="J437" s="118">
        <v>243.13730000000001</v>
      </c>
      <c r="K437" s="118">
        <v>239</v>
      </c>
      <c r="L437" s="118">
        <v>110.65860000000001</v>
      </c>
      <c r="M437" s="118">
        <v>77.004900000000006</v>
      </c>
      <c r="N437" s="118">
        <v>20.124099999999999</v>
      </c>
      <c r="O437" s="118">
        <v>0</v>
      </c>
      <c r="P437" s="120">
        <v>4876.4022000000004</v>
      </c>
    </row>
    <row r="438" spans="1:16" x14ac:dyDescent="0.25">
      <c r="A438" s="118" t="s">
        <v>386</v>
      </c>
      <c r="B438" s="120">
        <v>1828.8122000000001</v>
      </c>
      <c r="C438" s="118">
        <v>11.5046</v>
      </c>
      <c r="D438" s="120">
        <v>1840.3168000000001</v>
      </c>
      <c r="E438" s="118">
        <v>610.86</v>
      </c>
      <c r="F438" s="118">
        <v>578.22749999999996</v>
      </c>
      <c r="G438" s="118">
        <v>8.1580999999999992</v>
      </c>
      <c r="H438" s="118">
        <v>279</v>
      </c>
      <c r="I438" s="118">
        <v>221.94220000000001</v>
      </c>
      <c r="J438" s="118">
        <v>42.793300000000002</v>
      </c>
      <c r="K438" s="118">
        <v>62</v>
      </c>
      <c r="L438" s="118">
        <v>46.007899999999999</v>
      </c>
      <c r="M438" s="118">
        <v>9.5952000000000002</v>
      </c>
      <c r="N438" s="118">
        <v>1.1724000000000001</v>
      </c>
      <c r="O438" s="118">
        <v>0</v>
      </c>
      <c r="P438" s="120">
        <v>1902.0358000000001</v>
      </c>
    </row>
    <row r="439" spans="1:16" x14ac:dyDescent="0.25">
      <c r="A439" s="118" t="s">
        <v>387</v>
      </c>
      <c r="B439" s="118">
        <v>293.56139999999999</v>
      </c>
      <c r="C439" s="118"/>
      <c r="D439" s="118">
        <v>293.56139999999999</v>
      </c>
      <c r="E439" s="118">
        <v>147</v>
      </c>
      <c r="F439" s="118">
        <v>92.236999999999995</v>
      </c>
      <c r="G439" s="118">
        <v>13.690799999999999</v>
      </c>
      <c r="H439" s="118">
        <v>39</v>
      </c>
      <c r="I439" s="118">
        <v>35.403500000000001</v>
      </c>
      <c r="J439" s="118">
        <v>2.6974</v>
      </c>
      <c r="K439" s="118"/>
      <c r="L439" s="118">
        <v>7.3390000000000004</v>
      </c>
      <c r="M439" s="118"/>
      <c r="N439" s="118">
        <v>0</v>
      </c>
      <c r="O439" s="118">
        <v>0</v>
      </c>
      <c r="P439" s="118">
        <v>309.94959999999998</v>
      </c>
    </row>
    <row r="440" spans="1:16" x14ac:dyDescent="0.25">
      <c r="A440" s="118" t="s">
        <v>555</v>
      </c>
      <c r="B440" s="118">
        <v>87.9161</v>
      </c>
      <c r="C440" s="118"/>
      <c r="D440" s="118">
        <v>61.013500000000001</v>
      </c>
      <c r="E440" s="118">
        <v>64</v>
      </c>
      <c r="F440" s="118">
        <v>27.623200000000001</v>
      </c>
      <c r="G440" s="118">
        <v>9.0942000000000007</v>
      </c>
      <c r="H440" s="118">
        <v>3</v>
      </c>
      <c r="I440" s="118">
        <v>7.3582000000000001</v>
      </c>
      <c r="J440" s="118"/>
      <c r="K440" s="118"/>
      <c r="L440" s="118">
        <v>1.5253000000000001</v>
      </c>
      <c r="M440" s="118"/>
      <c r="N440" s="118">
        <v>0</v>
      </c>
      <c r="O440" s="118">
        <v>0</v>
      </c>
      <c r="P440" s="118">
        <v>97.010300000000001</v>
      </c>
    </row>
    <row r="441" spans="1:16" x14ac:dyDescent="0.25">
      <c r="A441" s="118" t="s">
        <v>388</v>
      </c>
      <c r="B441" s="118">
        <v>385.62709999999998</v>
      </c>
      <c r="C441" s="118">
        <v>5.5321999999999996</v>
      </c>
      <c r="D441" s="118">
        <v>391.15929999999997</v>
      </c>
      <c r="E441" s="118">
        <v>291</v>
      </c>
      <c r="F441" s="118">
        <v>122.9023</v>
      </c>
      <c r="G441" s="118">
        <v>42.0244</v>
      </c>
      <c r="H441" s="118">
        <v>55</v>
      </c>
      <c r="I441" s="118">
        <v>47.1738</v>
      </c>
      <c r="J441" s="118">
        <v>5.8696000000000002</v>
      </c>
      <c r="K441" s="118"/>
      <c r="L441" s="118">
        <v>9.7789999999999999</v>
      </c>
      <c r="M441" s="118"/>
      <c r="N441" s="118">
        <v>0</v>
      </c>
      <c r="O441" s="118">
        <v>0</v>
      </c>
      <c r="P441" s="118">
        <v>439.05329999999998</v>
      </c>
    </row>
    <row r="442" spans="1:16" x14ac:dyDescent="0.25">
      <c r="A442" s="118" t="s">
        <v>389</v>
      </c>
      <c r="B442" s="118">
        <v>423.36200000000002</v>
      </c>
      <c r="C442" s="118">
        <v>10.8085</v>
      </c>
      <c r="D442" s="118">
        <v>434.1705</v>
      </c>
      <c r="E442" s="118">
        <v>272.49</v>
      </c>
      <c r="F442" s="118">
        <v>136.41640000000001</v>
      </c>
      <c r="G442" s="118">
        <v>34.0184</v>
      </c>
      <c r="H442" s="118">
        <v>100</v>
      </c>
      <c r="I442" s="118">
        <v>52.360999999999997</v>
      </c>
      <c r="J442" s="118">
        <v>35.729300000000002</v>
      </c>
      <c r="K442" s="118"/>
      <c r="L442" s="118">
        <v>10.8543</v>
      </c>
      <c r="M442" s="118"/>
      <c r="N442" s="118">
        <v>0.49120000000000003</v>
      </c>
      <c r="O442" s="118">
        <v>0</v>
      </c>
      <c r="P442" s="118">
        <v>504.40940000000001</v>
      </c>
    </row>
    <row r="443" spans="1:16" x14ac:dyDescent="0.25">
      <c r="A443" s="118" t="s">
        <v>390</v>
      </c>
      <c r="B443" s="118">
        <v>450.76549999999997</v>
      </c>
      <c r="C443" s="118">
        <v>0.8286</v>
      </c>
      <c r="D443" s="118">
        <v>451.59410000000003</v>
      </c>
      <c r="E443" s="118">
        <v>342.81</v>
      </c>
      <c r="F443" s="118">
        <v>141.89089999999999</v>
      </c>
      <c r="G443" s="118">
        <v>50.229799999999997</v>
      </c>
      <c r="H443" s="118">
        <v>84</v>
      </c>
      <c r="I443" s="118">
        <v>54.462200000000003</v>
      </c>
      <c r="J443" s="118">
        <v>22.153300000000002</v>
      </c>
      <c r="K443" s="118"/>
      <c r="L443" s="118">
        <v>11.289899999999999</v>
      </c>
      <c r="M443" s="118"/>
      <c r="N443" s="118">
        <v>0</v>
      </c>
      <c r="O443" s="118">
        <v>0</v>
      </c>
      <c r="P443" s="118">
        <v>523.97720000000004</v>
      </c>
    </row>
    <row r="444" spans="1:16" x14ac:dyDescent="0.25">
      <c r="A444" s="118" t="s">
        <v>391</v>
      </c>
      <c r="B444" s="120">
        <v>3651.2651999999998</v>
      </c>
      <c r="C444" s="118">
        <v>112.17189999999999</v>
      </c>
      <c r="D444" s="120">
        <v>3763.4371000000001</v>
      </c>
      <c r="E444" s="120">
        <v>2013.19</v>
      </c>
      <c r="F444" s="120">
        <v>1182.4719</v>
      </c>
      <c r="G444" s="118">
        <v>207.67949999999999</v>
      </c>
      <c r="H444" s="118">
        <v>416</v>
      </c>
      <c r="I444" s="118">
        <v>453.87049999999999</v>
      </c>
      <c r="J444" s="118"/>
      <c r="K444" s="118">
        <v>36</v>
      </c>
      <c r="L444" s="118">
        <v>94.085899999999995</v>
      </c>
      <c r="M444" s="118"/>
      <c r="N444" s="118">
        <v>21.853400000000001</v>
      </c>
      <c r="O444" s="118">
        <v>0</v>
      </c>
      <c r="P444" s="120">
        <v>3992.97</v>
      </c>
    </row>
    <row r="445" spans="1:16" x14ac:dyDescent="0.25">
      <c r="A445" s="118" t="s">
        <v>392</v>
      </c>
      <c r="B445" s="120">
        <v>2531.2035000000001</v>
      </c>
      <c r="C445" s="118">
        <v>51.898299999999999</v>
      </c>
      <c r="D445" s="120">
        <v>2583.1017999999999</v>
      </c>
      <c r="E445" s="120">
        <v>1560.49</v>
      </c>
      <c r="F445" s="118">
        <v>811.61059999999998</v>
      </c>
      <c r="G445" s="118">
        <v>187.2199</v>
      </c>
      <c r="H445" s="118">
        <v>384</v>
      </c>
      <c r="I445" s="118">
        <v>311.52210000000002</v>
      </c>
      <c r="J445" s="118">
        <v>54.358400000000003</v>
      </c>
      <c r="K445" s="118">
        <v>3</v>
      </c>
      <c r="L445" s="118">
        <v>64.577500000000001</v>
      </c>
      <c r="M445" s="118"/>
      <c r="N445" s="118">
        <v>0</v>
      </c>
      <c r="O445" s="118">
        <v>0</v>
      </c>
      <c r="P445" s="120">
        <v>2824.6801</v>
      </c>
    </row>
    <row r="446" spans="1:16" x14ac:dyDescent="0.25">
      <c r="A446" s="118" t="s">
        <v>393</v>
      </c>
      <c r="B446" s="120">
        <v>1976.6352999999999</v>
      </c>
      <c r="C446" s="118">
        <v>83.5869</v>
      </c>
      <c r="D446" s="120">
        <v>2060.2222000000002</v>
      </c>
      <c r="E446" s="120">
        <v>1181.3</v>
      </c>
      <c r="F446" s="118">
        <v>647.32180000000005</v>
      </c>
      <c r="G446" s="118">
        <v>133.49449999999999</v>
      </c>
      <c r="H446" s="118">
        <v>239</v>
      </c>
      <c r="I446" s="118">
        <v>248.46279999999999</v>
      </c>
      <c r="J446" s="118"/>
      <c r="K446" s="118">
        <v>2</v>
      </c>
      <c r="L446" s="118">
        <v>51.505600000000001</v>
      </c>
      <c r="M446" s="118"/>
      <c r="N446" s="118">
        <v>12.463200000000001</v>
      </c>
      <c r="O446" s="118">
        <v>0</v>
      </c>
      <c r="P446" s="120">
        <v>2206.1799000000001</v>
      </c>
    </row>
    <row r="447" spans="1:16" x14ac:dyDescent="0.25">
      <c r="A447" s="118" t="s">
        <v>394</v>
      </c>
      <c r="B447" s="118">
        <v>899.84400000000005</v>
      </c>
      <c r="C447" s="118">
        <v>57.788499999999999</v>
      </c>
      <c r="D447" s="118">
        <v>957.63250000000005</v>
      </c>
      <c r="E447" s="118">
        <v>557</v>
      </c>
      <c r="F447" s="118">
        <v>300.88810000000001</v>
      </c>
      <c r="G447" s="118">
        <v>64.028000000000006</v>
      </c>
      <c r="H447" s="118">
        <v>155</v>
      </c>
      <c r="I447" s="118">
        <v>115.4905</v>
      </c>
      <c r="J447" s="118">
        <v>29.632100000000001</v>
      </c>
      <c r="K447" s="118"/>
      <c r="L447" s="118">
        <v>23.940799999999999</v>
      </c>
      <c r="M447" s="118"/>
      <c r="N447" s="118">
        <v>10.2317</v>
      </c>
      <c r="O447" s="118">
        <v>0</v>
      </c>
      <c r="P447" s="120">
        <v>1061.5243</v>
      </c>
    </row>
    <row r="448" spans="1:16" x14ac:dyDescent="0.25">
      <c r="A448" s="118" t="s">
        <v>395</v>
      </c>
      <c r="B448" s="120">
        <v>1708.9621999999999</v>
      </c>
      <c r="C448" s="118">
        <v>3.0752999999999999</v>
      </c>
      <c r="D448" s="120">
        <v>1712.0374999999999</v>
      </c>
      <c r="E448" s="118">
        <v>813.6</v>
      </c>
      <c r="F448" s="118">
        <v>537.92219999999998</v>
      </c>
      <c r="G448" s="118">
        <v>68.919499999999999</v>
      </c>
      <c r="H448" s="118">
        <v>265</v>
      </c>
      <c r="I448" s="118">
        <v>206.4717</v>
      </c>
      <c r="J448" s="118">
        <v>43.8962</v>
      </c>
      <c r="K448" s="118">
        <v>2</v>
      </c>
      <c r="L448" s="118">
        <v>42.800899999999999</v>
      </c>
      <c r="M448" s="118"/>
      <c r="N448" s="118">
        <v>0</v>
      </c>
      <c r="O448" s="118">
        <v>0</v>
      </c>
      <c r="P448" s="120">
        <v>1824.8532</v>
      </c>
    </row>
    <row r="449" spans="1:16" x14ac:dyDescent="0.25">
      <c r="A449" s="118" t="s">
        <v>396</v>
      </c>
      <c r="B449" s="120">
        <v>14919.653700000001</v>
      </c>
      <c r="C449" s="118">
        <v>169.33320000000001</v>
      </c>
      <c r="D449" s="120">
        <v>15088.9869</v>
      </c>
      <c r="E449" s="120">
        <v>10107.02</v>
      </c>
      <c r="F449" s="120">
        <v>4740.9597000000003</v>
      </c>
      <c r="G449" s="120">
        <v>1341.5151000000001</v>
      </c>
      <c r="H449" s="115">
        <v>2637</v>
      </c>
      <c r="I449" s="120">
        <v>1819.7318</v>
      </c>
      <c r="J449" s="118">
        <v>612.9511</v>
      </c>
      <c r="K449" s="118">
        <v>433</v>
      </c>
      <c r="L449" s="118">
        <v>377.22469999999998</v>
      </c>
      <c r="M449" s="118">
        <v>33.465200000000003</v>
      </c>
      <c r="N449" s="118">
        <v>108.63890000000001</v>
      </c>
      <c r="O449" s="118">
        <v>0</v>
      </c>
      <c r="P449" s="120">
        <v>16572.606100000001</v>
      </c>
    </row>
    <row r="450" spans="1:16" x14ac:dyDescent="0.25">
      <c r="A450" s="118" t="s">
        <v>397</v>
      </c>
      <c r="B450" s="120">
        <v>8235.2348999999995</v>
      </c>
      <c r="C450" s="118">
        <v>45.695399999999999</v>
      </c>
      <c r="D450" s="120">
        <v>8280.9303</v>
      </c>
      <c r="E450" s="120">
        <v>6658.55</v>
      </c>
      <c r="F450" s="120">
        <v>2601.8683000000001</v>
      </c>
      <c r="G450" s="120">
        <v>1014.1704</v>
      </c>
      <c r="H450" s="115">
        <v>1662</v>
      </c>
      <c r="I450" s="118">
        <v>998.68020000000001</v>
      </c>
      <c r="J450" s="118">
        <v>497.48989999999998</v>
      </c>
      <c r="K450" s="118">
        <v>104</v>
      </c>
      <c r="L450" s="118">
        <v>207.02330000000001</v>
      </c>
      <c r="M450" s="118"/>
      <c r="N450" s="118">
        <v>34.247199999999999</v>
      </c>
      <c r="O450" s="118">
        <v>0</v>
      </c>
      <c r="P450" s="120">
        <v>9329.3479000000007</v>
      </c>
    </row>
    <row r="451" spans="1:16" x14ac:dyDescent="0.25">
      <c r="A451" s="118" t="s">
        <v>398</v>
      </c>
      <c r="B451" s="120">
        <v>5598.4521999999997</v>
      </c>
      <c r="C451" s="118">
        <v>36.343600000000002</v>
      </c>
      <c r="D451" s="120">
        <v>5634.7957999999999</v>
      </c>
      <c r="E451" s="120">
        <v>2702.07</v>
      </c>
      <c r="F451" s="120">
        <v>1770.4528</v>
      </c>
      <c r="G451" s="118">
        <v>232.90430000000001</v>
      </c>
      <c r="H451" s="118">
        <v>910</v>
      </c>
      <c r="I451" s="118">
        <v>679.55640000000005</v>
      </c>
      <c r="J451" s="118">
        <v>172.83269999999999</v>
      </c>
      <c r="K451" s="118">
        <v>518</v>
      </c>
      <c r="L451" s="118">
        <v>140.8699</v>
      </c>
      <c r="M451" s="118">
        <v>226.27809999999999</v>
      </c>
      <c r="N451" s="118">
        <v>0</v>
      </c>
      <c r="O451" s="118">
        <v>0</v>
      </c>
      <c r="P451" s="120">
        <v>6093.9781999999996</v>
      </c>
    </row>
    <row r="452" spans="1:16" x14ac:dyDescent="0.25">
      <c r="A452" s="118" t="s">
        <v>399</v>
      </c>
      <c r="B452" s="120">
        <v>18548.811300000001</v>
      </c>
      <c r="C452" s="118">
        <v>104.47620000000001</v>
      </c>
      <c r="D452" s="120">
        <v>18653.287499999999</v>
      </c>
      <c r="E452" s="120">
        <v>1639.51</v>
      </c>
      <c r="F452" s="120">
        <v>5860.8629000000001</v>
      </c>
      <c r="G452" s="118"/>
      <c r="H452" s="115">
        <v>2609</v>
      </c>
      <c r="I452" s="120">
        <v>2249.5864999999999</v>
      </c>
      <c r="J452" s="118">
        <v>269.56009999999998</v>
      </c>
      <c r="K452" s="118">
        <v>535</v>
      </c>
      <c r="L452" s="118">
        <v>466.3322</v>
      </c>
      <c r="M452" s="118">
        <v>41.200699999999998</v>
      </c>
      <c r="N452" s="118">
        <v>3.9809999999999999</v>
      </c>
      <c r="O452" s="118">
        <v>0</v>
      </c>
      <c r="P452" s="120">
        <v>18698.4692</v>
      </c>
    </row>
    <row r="453" spans="1:16" x14ac:dyDescent="0.25">
      <c r="A453" s="118" t="s">
        <v>400</v>
      </c>
      <c r="B453" s="120">
        <v>5429.7440999999999</v>
      </c>
      <c r="C453" s="118">
        <v>13.4948</v>
      </c>
      <c r="D453" s="120">
        <v>5443.2389000000003</v>
      </c>
      <c r="E453" s="118">
        <v>566.86</v>
      </c>
      <c r="F453" s="120">
        <v>1710.2656999999999</v>
      </c>
      <c r="G453" s="118"/>
      <c r="H453" s="118">
        <v>824</v>
      </c>
      <c r="I453" s="118">
        <v>656.45460000000003</v>
      </c>
      <c r="J453" s="118">
        <v>125.65900000000001</v>
      </c>
      <c r="K453" s="118">
        <v>60</v>
      </c>
      <c r="L453" s="118">
        <v>136.08099999999999</v>
      </c>
      <c r="M453" s="118"/>
      <c r="N453" s="118">
        <v>0</v>
      </c>
      <c r="O453" s="118">
        <v>0</v>
      </c>
      <c r="P453" s="120">
        <v>5443.2389000000003</v>
      </c>
    </row>
    <row r="454" spans="1:16" x14ac:dyDescent="0.25">
      <c r="A454" s="118" t="s">
        <v>401</v>
      </c>
      <c r="B454" s="120">
        <v>6639.2942000000003</v>
      </c>
      <c r="C454" s="118">
        <v>32.164200000000001</v>
      </c>
      <c r="D454" s="120">
        <v>6671.4584000000004</v>
      </c>
      <c r="E454" s="118">
        <v>924.78</v>
      </c>
      <c r="F454" s="120">
        <v>2096.1722</v>
      </c>
      <c r="G454" s="118"/>
      <c r="H454" s="115">
        <v>1085</v>
      </c>
      <c r="I454" s="118">
        <v>804.5779</v>
      </c>
      <c r="J454" s="118">
        <v>210.31659999999999</v>
      </c>
      <c r="K454" s="118">
        <v>313</v>
      </c>
      <c r="L454" s="118">
        <v>166.78649999999999</v>
      </c>
      <c r="M454" s="118">
        <v>87.728099999999998</v>
      </c>
      <c r="N454" s="118">
        <v>0</v>
      </c>
      <c r="O454" s="118">
        <v>0</v>
      </c>
      <c r="P454" s="120">
        <v>6759.1864999999998</v>
      </c>
    </row>
    <row r="455" spans="1:16" x14ac:dyDescent="0.25">
      <c r="A455" s="118" t="s">
        <v>402</v>
      </c>
      <c r="B455" s="120">
        <v>9005.0146999999997</v>
      </c>
      <c r="C455" s="118">
        <v>171.52850000000001</v>
      </c>
      <c r="D455" s="120">
        <v>9176.5432000000001</v>
      </c>
      <c r="E455" s="120">
        <v>2470.5500000000002</v>
      </c>
      <c r="F455" s="120">
        <v>2883.2698999999998</v>
      </c>
      <c r="G455" s="118"/>
      <c r="H455" s="115">
        <v>1478</v>
      </c>
      <c r="I455" s="120">
        <v>1106.6911</v>
      </c>
      <c r="J455" s="118">
        <v>278.48169999999999</v>
      </c>
      <c r="K455" s="115">
        <v>1015</v>
      </c>
      <c r="L455" s="118">
        <v>229.4136</v>
      </c>
      <c r="M455" s="118">
        <v>471.3519</v>
      </c>
      <c r="N455" s="118">
        <v>0</v>
      </c>
      <c r="O455" s="118">
        <v>0</v>
      </c>
      <c r="P455" s="120">
        <v>9647.8950999999997</v>
      </c>
    </row>
    <row r="456" spans="1:16" x14ac:dyDescent="0.25">
      <c r="A456" s="118" t="s">
        <v>403</v>
      </c>
      <c r="B456" s="120">
        <v>15190.447700000001</v>
      </c>
      <c r="C456" s="118">
        <v>308.40159999999997</v>
      </c>
      <c r="D456" s="120">
        <v>15498.8493</v>
      </c>
      <c r="E456" s="120">
        <v>2276.71</v>
      </c>
      <c r="F456" s="120">
        <v>4869.7385000000004</v>
      </c>
      <c r="G456" s="118"/>
      <c r="H456" s="115">
        <v>2430</v>
      </c>
      <c r="I456" s="120">
        <v>1869.1612</v>
      </c>
      <c r="J456" s="118">
        <v>420.62909999999999</v>
      </c>
      <c r="K456" s="118">
        <v>939</v>
      </c>
      <c r="L456" s="118">
        <v>387.47120000000001</v>
      </c>
      <c r="M456" s="118">
        <v>330.91730000000001</v>
      </c>
      <c r="N456" s="118">
        <v>0</v>
      </c>
      <c r="O456" s="118">
        <v>0</v>
      </c>
      <c r="P456" s="120">
        <v>15829.766600000001</v>
      </c>
    </row>
    <row r="457" spans="1:16" x14ac:dyDescent="0.25">
      <c r="A457" s="118" t="s">
        <v>404</v>
      </c>
      <c r="B457" s="120">
        <v>2305.6765</v>
      </c>
      <c r="C457" s="118">
        <v>66.479100000000003</v>
      </c>
      <c r="D457" s="120">
        <v>2372.1556</v>
      </c>
      <c r="E457" s="118">
        <v>799.84</v>
      </c>
      <c r="F457" s="118">
        <v>745.33130000000006</v>
      </c>
      <c r="G457" s="118">
        <v>13.6272</v>
      </c>
      <c r="H457" s="118">
        <v>390</v>
      </c>
      <c r="I457" s="118">
        <v>286.08199999999999</v>
      </c>
      <c r="J457" s="118">
        <v>77.938500000000005</v>
      </c>
      <c r="K457" s="118">
        <v>248</v>
      </c>
      <c r="L457" s="118">
        <v>59.303899999999999</v>
      </c>
      <c r="M457" s="118">
        <v>113.21769999999999</v>
      </c>
      <c r="N457" s="118">
        <v>0</v>
      </c>
      <c r="O457" s="118">
        <v>0</v>
      </c>
      <c r="P457" s="120">
        <v>2499.0005000000001</v>
      </c>
    </row>
    <row r="458" spans="1:16" x14ac:dyDescent="0.25">
      <c r="A458" s="118" t="s">
        <v>405</v>
      </c>
      <c r="B458" s="120">
        <v>1494.0781999999999</v>
      </c>
      <c r="C458" s="118">
        <v>68.979399999999998</v>
      </c>
      <c r="D458" s="120">
        <v>1563.0576000000001</v>
      </c>
      <c r="E458" s="118">
        <v>944.76</v>
      </c>
      <c r="F458" s="118">
        <v>491.11270000000002</v>
      </c>
      <c r="G458" s="118">
        <v>113.4118</v>
      </c>
      <c r="H458" s="118">
        <v>272</v>
      </c>
      <c r="I458" s="118">
        <v>188.50470000000001</v>
      </c>
      <c r="J458" s="118">
        <v>62.621400000000001</v>
      </c>
      <c r="K458" s="118">
        <v>304</v>
      </c>
      <c r="L458" s="118">
        <v>39.0764</v>
      </c>
      <c r="M458" s="118">
        <v>158.95410000000001</v>
      </c>
      <c r="N458" s="118">
        <v>0</v>
      </c>
      <c r="O458" s="118">
        <v>0</v>
      </c>
      <c r="P458" s="120">
        <v>1835.4235000000001</v>
      </c>
    </row>
    <row r="459" spans="1:16" x14ac:dyDescent="0.25">
      <c r="A459" s="118" t="s">
        <v>406</v>
      </c>
      <c r="B459" s="118">
        <v>632.98329999999999</v>
      </c>
      <c r="C459" s="118">
        <v>4.1210000000000004</v>
      </c>
      <c r="D459" s="118">
        <v>637.10429999999997</v>
      </c>
      <c r="E459" s="118">
        <v>118.54</v>
      </c>
      <c r="F459" s="118">
        <v>200.1782</v>
      </c>
      <c r="G459" s="118"/>
      <c r="H459" s="118">
        <v>91</v>
      </c>
      <c r="I459" s="118">
        <v>76.834800000000001</v>
      </c>
      <c r="J459" s="118">
        <v>10.623900000000001</v>
      </c>
      <c r="K459" s="118">
        <v>31</v>
      </c>
      <c r="L459" s="118">
        <v>15.9276</v>
      </c>
      <c r="M459" s="118">
        <v>9.0434000000000001</v>
      </c>
      <c r="N459" s="118">
        <v>0</v>
      </c>
      <c r="O459" s="118">
        <v>0</v>
      </c>
      <c r="P459" s="118">
        <v>646.14769999999999</v>
      </c>
    </row>
    <row r="460" spans="1:16" x14ac:dyDescent="0.25">
      <c r="A460" s="118" t="s">
        <v>407</v>
      </c>
      <c r="B460" s="120">
        <v>2241.3384999999998</v>
      </c>
      <c r="C460" s="118">
        <v>22.3645</v>
      </c>
      <c r="D460" s="120">
        <v>2263.703</v>
      </c>
      <c r="E460" s="118">
        <v>128</v>
      </c>
      <c r="F460" s="118">
        <v>711.25549999999998</v>
      </c>
      <c r="G460" s="118"/>
      <c r="H460" s="118">
        <v>242</v>
      </c>
      <c r="I460" s="118">
        <v>273.00259999999997</v>
      </c>
      <c r="J460" s="118"/>
      <c r="K460" s="118">
        <v>93</v>
      </c>
      <c r="L460" s="118">
        <v>56.592599999999997</v>
      </c>
      <c r="M460" s="118">
        <v>21.8445</v>
      </c>
      <c r="N460" s="118">
        <v>0</v>
      </c>
      <c r="O460" s="118">
        <v>0</v>
      </c>
      <c r="P460" s="120">
        <v>2285.5475000000001</v>
      </c>
    </row>
    <row r="461" spans="1:16" x14ac:dyDescent="0.25">
      <c r="A461" s="118" t="s">
        <v>408</v>
      </c>
      <c r="B461" s="120">
        <v>1155.873</v>
      </c>
      <c r="C461" s="118">
        <v>61.1447</v>
      </c>
      <c r="D461" s="120">
        <v>1217.0177000000001</v>
      </c>
      <c r="E461" s="118">
        <v>933.8</v>
      </c>
      <c r="F461" s="118">
        <v>382.387</v>
      </c>
      <c r="G461" s="118">
        <v>137.85329999999999</v>
      </c>
      <c r="H461" s="118">
        <v>213</v>
      </c>
      <c r="I461" s="118">
        <v>146.7723</v>
      </c>
      <c r="J461" s="118">
        <v>49.670699999999997</v>
      </c>
      <c r="K461" s="118">
        <v>104</v>
      </c>
      <c r="L461" s="118">
        <v>30.4254</v>
      </c>
      <c r="M461" s="118">
        <v>44.1447</v>
      </c>
      <c r="N461" s="118">
        <v>7.5926</v>
      </c>
      <c r="O461" s="118">
        <v>0</v>
      </c>
      <c r="P461" s="120">
        <v>1406.6083000000001</v>
      </c>
    </row>
    <row r="462" spans="1:16" x14ac:dyDescent="0.25">
      <c r="A462" s="118" t="s">
        <v>409</v>
      </c>
      <c r="B462" s="120">
        <v>2204.2829999999999</v>
      </c>
      <c r="C462" s="118">
        <v>99.114999999999995</v>
      </c>
      <c r="D462" s="120">
        <v>2303.3980000000001</v>
      </c>
      <c r="E462" s="120">
        <v>2133.77</v>
      </c>
      <c r="F462" s="118">
        <v>723.72770000000003</v>
      </c>
      <c r="G462" s="118">
        <v>352.51060000000001</v>
      </c>
      <c r="H462" s="118">
        <v>408</v>
      </c>
      <c r="I462" s="118">
        <v>277.78980000000001</v>
      </c>
      <c r="J462" s="118">
        <v>97.657700000000006</v>
      </c>
      <c r="K462" s="118">
        <v>5</v>
      </c>
      <c r="L462" s="118">
        <v>57.585000000000001</v>
      </c>
      <c r="M462" s="118"/>
      <c r="N462" s="118">
        <v>24.5884</v>
      </c>
      <c r="O462" s="118">
        <v>0</v>
      </c>
      <c r="P462" s="120">
        <v>2680.4969999999998</v>
      </c>
    </row>
    <row r="463" spans="1:16" x14ac:dyDescent="0.25">
      <c r="A463" s="118" t="s">
        <v>410</v>
      </c>
      <c r="B463" s="120">
        <v>3959.1455000000001</v>
      </c>
      <c r="C463" s="118">
        <v>9.9276</v>
      </c>
      <c r="D463" s="120">
        <v>3969.0731000000001</v>
      </c>
      <c r="E463" s="118">
        <v>417.07</v>
      </c>
      <c r="F463" s="120">
        <v>1247.0827999999999</v>
      </c>
      <c r="G463" s="118"/>
      <c r="H463" s="118">
        <v>517</v>
      </c>
      <c r="I463" s="118">
        <v>478.67020000000002</v>
      </c>
      <c r="J463" s="118">
        <v>28.747299999999999</v>
      </c>
      <c r="K463" s="118">
        <v>179</v>
      </c>
      <c r="L463" s="118">
        <v>99.226799999999997</v>
      </c>
      <c r="M463" s="118">
        <v>47.863900000000001</v>
      </c>
      <c r="N463" s="118">
        <v>0</v>
      </c>
      <c r="O463" s="118">
        <v>0</v>
      </c>
      <c r="P463" s="120">
        <v>4016.9369999999999</v>
      </c>
    </row>
    <row r="464" spans="1:16" x14ac:dyDescent="0.25">
      <c r="A464" s="118" t="s">
        <v>411</v>
      </c>
      <c r="B464" s="120">
        <v>1342.0889999999999</v>
      </c>
      <c r="C464" s="118">
        <v>11.603300000000001</v>
      </c>
      <c r="D464" s="120">
        <v>1353.6922999999999</v>
      </c>
      <c r="E464" s="118">
        <v>454.7</v>
      </c>
      <c r="F464" s="118">
        <v>425.33010000000002</v>
      </c>
      <c r="G464" s="118">
        <v>7.3425000000000002</v>
      </c>
      <c r="H464" s="118">
        <v>205</v>
      </c>
      <c r="I464" s="118">
        <v>163.25530000000001</v>
      </c>
      <c r="J464" s="118">
        <v>31.308499999999999</v>
      </c>
      <c r="K464" s="118">
        <v>40</v>
      </c>
      <c r="L464" s="118">
        <v>33.842300000000002</v>
      </c>
      <c r="M464" s="118">
        <v>3.6945999999999999</v>
      </c>
      <c r="N464" s="118">
        <v>0</v>
      </c>
      <c r="O464" s="118">
        <v>0</v>
      </c>
      <c r="P464" s="120">
        <v>1364.7293999999999</v>
      </c>
    </row>
    <row r="465" spans="1:16" x14ac:dyDescent="0.25">
      <c r="A465" s="118" t="s">
        <v>412</v>
      </c>
      <c r="B465" s="120">
        <v>2760.2208999999998</v>
      </c>
      <c r="C465" s="118">
        <v>65.108699999999999</v>
      </c>
      <c r="D465" s="120">
        <v>2825.3296</v>
      </c>
      <c r="E465" s="120">
        <v>3076.61</v>
      </c>
      <c r="F465" s="118">
        <v>887.71860000000004</v>
      </c>
      <c r="G465" s="118">
        <v>547.22289999999998</v>
      </c>
      <c r="H465" s="118">
        <v>394</v>
      </c>
      <c r="I465" s="118">
        <v>340.73469999999998</v>
      </c>
      <c r="J465" s="118">
        <v>39.948900000000002</v>
      </c>
      <c r="K465" s="118">
        <v>68</v>
      </c>
      <c r="L465" s="118">
        <v>70.633200000000002</v>
      </c>
      <c r="M465" s="118"/>
      <c r="N465" s="118">
        <v>95.177499999999995</v>
      </c>
      <c r="O465" s="118">
        <v>0</v>
      </c>
      <c r="P465" s="120">
        <v>3467.73</v>
      </c>
    </row>
    <row r="466" spans="1:16" x14ac:dyDescent="0.25">
      <c r="A466" s="118" t="s">
        <v>413</v>
      </c>
      <c r="B466" s="120">
        <v>5723.5797000000002</v>
      </c>
      <c r="C466" s="118">
        <v>45.442500000000003</v>
      </c>
      <c r="D466" s="120">
        <v>5769.0222000000003</v>
      </c>
      <c r="E466" s="120">
        <v>4684.88</v>
      </c>
      <c r="F466" s="120">
        <v>1812.6268</v>
      </c>
      <c r="G466" s="118">
        <v>718.06330000000003</v>
      </c>
      <c r="H466" s="115">
        <v>1087</v>
      </c>
      <c r="I466" s="118">
        <v>695.7441</v>
      </c>
      <c r="J466" s="118">
        <v>293.44189999999998</v>
      </c>
      <c r="K466" s="118">
        <v>831</v>
      </c>
      <c r="L466" s="118">
        <v>144.22559999999999</v>
      </c>
      <c r="M466" s="118">
        <v>412.06470000000002</v>
      </c>
      <c r="N466" s="118">
        <v>0</v>
      </c>
      <c r="O466" s="118">
        <v>0</v>
      </c>
      <c r="P466" s="120">
        <v>6899.1502</v>
      </c>
    </row>
    <row r="467" spans="1:16" x14ac:dyDescent="0.25">
      <c r="A467" s="118" t="s">
        <v>414</v>
      </c>
      <c r="B467" s="120">
        <v>4738.1571999999996</v>
      </c>
      <c r="C467" s="118">
        <v>7.9973000000000001</v>
      </c>
      <c r="D467" s="120">
        <v>4746.1544999999996</v>
      </c>
      <c r="E467" s="120">
        <v>4760.3100000000004</v>
      </c>
      <c r="F467" s="120">
        <v>1491.2417</v>
      </c>
      <c r="G467" s="118">
        <v>817.26710000000003</v>
      </c>
      <c r="H467" s="118">
        <v>816</v>
      </c>
      <c r="I467" s="118">
        <v>572.38620000000003</v>
      </c>
      <c r="J467" s="118">
        <v>182.71029999999999</v>
      </c>
      <c r="K467" s="118">
        <v>42</v>
      </c>
      <c r="L467" s="118">
        <v>118.65389999999999</v>
      </c>
      <c r="M467" s="118"/>
      <c r="N467" s="118">
        <v>0.67720000000000002</v>
      </c>
      <c r="O467" s="118">
        <v>0</v>
      </c>
      <c r="P467" s="120">
        <v>5564.0987999999998</v>
      </c>
    </row>
    <row r="468" spans="1:16" x14ac:dyDescent="0.25">
      <c r="A468" s="118" t="s">
        <v>415</v>
      </c>
      <c r="B468" s="120">
        <v>2216.491</v>
      </c>
      <c r="C468" s="118">
        <v>29.689800000000002</v>
      </c>
      <c r="D468" s="120">
        <v>2246.1808000000001</v>
      </c>
      <c r="E468" s="120">
        <v>1680.84</v>
      </c>
      <c r="F468" s="118">
        <v>705.75</v>
      </c>
      <c r="G468" s="118">
        <v>243.77250000000001</v>
      </c>
      <c r="H468" s="118">
        <v>368</v>
      </c>
      <c r="I468" s="118">
        <v>270.88940000000002</v>
      </c>
      <c r="J468" s="118">
        <v>72.832899999999995</v>
      </c>
      <c r="K468" s="118">
        <v>73</v>
      </c>
      <c r="L468" s="118">
        <v>56.154499999999999</v>
      </c>
      <c r="M468" s="118">
        <v>10.1073</v>
      </c>
      <c r="N468" s="118">
        <v>61.261699999999998</v>
      </c>
      <c r="O468" s="118">
        <v>3.4500000000000003E-2</v>
      </c>
      <c r="P468" s="120">
        <v>2561.3568</v>
      </c>
    </row>
    <row r="469" spans="1:16" x14ac:dyDescent="0.25">
      <c r="A469" s="118" t="s">
        <v>416</v>
      </c>
      <c r="B469" s="118">
        <v>664.8999</v>
      </c>
      <c r="C469" s="118">
        <v>1.4943</v>
      </c>
      <c r="D469" s="118">
        <v>666.39419999999996</v>
      </c>
      <c r="E469" s="118">
        <v>251.05</v>
      </c>
      <c r="F469" s="118">
        <v>209.3811</v>
      </c>
      <c r="G469" s="118">
        <v>10.417199999999999</v>
      </c>
      <c r="H469" s="118">
        <v>97</v>
      </c>
      <c r="I469" s="118">
        <v>80.367099999999994</v>
      </c>
      <c r="J469" s="118">
        <v>12.474600000000001</v>
      </c>
      <c r="K469" s="118">
        <v>39</v>
      </c>
      <c r="L469" s="118">
        <v>16.6599</v>
      </c>
      <c r="M469" s="118">
        <v>13.4041</v>
      </c>
      <c r="N469" s="118">
        <v>3.6514000000000002</v>
      </c>
      <c r="O469" s="118">
        <v>0</v>
      </c>
      <c r="P469" s="118">
        <v>693.86689999999999</v>
      </c>
    </row>
    <row r="470" spans="1:16" x14ac:dyDescent="0.25">
      <c r="A470" s="118" t="s">
        <v>417</v>
      </c>
      <c r="B470" s="120">
        <v>4141.8091000000004</v>
      </c>
      <c r="C470" s="118">
        <v>59.035499999999999</v>
      </c>
      <c r="D470" s="120">
        <v>4200.8446000000004</v>
      </c>
      <c r="E470" s="118">
        <v>554.38</v>
      </c>
      <c r="F470" s="120">
        <v>1319.9054000000001</v>
      </c>
      <c r="G470" s="118"/>
      <c r="H470" s="118">
        <v>563</v>
      </c>
      <c r="I470" s="118">
        <v>506.62189999999998</v>
      </c>
      <c r="J470" s="118">
        <v>42.2836</v>
      </c>
      <c r="K470" s="118">
        <v>22</v>
      </c>
      <c r="L470" s="118">
        <v>105.0211</v>
      </c>
      <c r="M470" s="118"/>
      <c r="N470" s="118">
        <v>18.287199999999999</v>
      </c>
      <c r="O470" s="118">
        <v>1.4785999999999999</v>
      </c>
      <c r="P470" s="120">
        <v>4220.6103999999996</v>
      </c>
    </row>
    <row r="471" spans="1:16" x14ac:dyDescent="0.25">
      <c r="A471" s="118" t="s">
        <v>418</v>
      </c>
      <c r="B471" s="120">
        <v>2002.5610999999999</v>
      </c>
      <c r="C471" s="118">
        <v>88.445800000000006</v>
      </c>
      <c r="D471" s="120">
        <v>2091.0068999999999</v>
      </c>
      <c r="E471" s="120">
        <v>1289.3599999999999</v>
      </c>
      <c r="F471" s="118">
        <v>656.99440000000004</v>
      </c>
      <c r="G471" s="118">
        <v>158.09139999999999</v>
      </c>
      <c r="H471" s="115">
        <v>2309</v>
      </c>
      <c r="I471" s="118">
        <v>252.1754</v>
      </c>
      <c r="J471" s="120">
        <v>5100.2717000000002</v>
      </c>
      <c r="K471" s="118">
        <v>15</v>
      </c>
      <c r="L471" s="118">
        <v>52.275199999999998</v>
      </c>
      <c r="M471" s="118"/>
      <c r="N471" s="118">
        <v>0</v>
      </c>
      <c r="O471" s="118">
        <v>0</v>
      </c>
      <c r="P471" s="120">
        <v>7349.37</v>
      </c>
    </row>
    <row r="472" spans="1:16" x14ac:dyDescent="0.25">
      <c r="A472" s="118" t="s">
        <v>419</v>
      </c>
      <c r="B472" s="120">
        <v>3334.002</v>
      </c>
      <c r="C472" s="118">
        <v>78.490399999999994</v>
      </c>
      <c r="D472" s="120">
        <v>3412.4924000000001</v>
      </c>
      <c r="E472" s="120">
        <v>3001.75</v>
      </c>
      <c r="F472" s="120">
        <v>1072.2050999999999</v>
      </c>
      <c r="G472" s="118">
        <v>482.38619999999997</v>
      </c>
      <c r="H472" s="118">
        <v>731</v>
      </c>
      <c r="I472" s="118">
        <v>411.54660000000001</v>
      </c>
      <c r="J472" s="118">
        <v>239.59010000000001</v>
      </c>
      <c r="K472" s="118">
        <v>83</v>
      </c>
      <c r="L472" s="118">
        <v>85.312299999999993</v>
      </c>
      <c r="M472" s="118"/>
      <c r="N472" s="118">
        <v>0</v>
      </c>
      <c r="O472" s="118">
        <v>0</v>
      </c>
      <c r="P472" s="120">
        <v>4134.4687000000004</v>
      </c>
    </row>
    <row r="473" spans="1:16" x14ac:dyDescent="0.25">
      <c r="A473" s="118" t="s">
        <v>556</v>
      </c>
      <c r="B473" s="118">
        <v>69.386300000000006</v>
      </c>
      <c r="C473" s="118"/>
      <c r="D473" s="118">
        <v>53.663400000000003</v>
      </c>
      <c r="E473" s="118">
        <v>67.959999999999994</v>
      </c>
      <c r="F473" s="118">
        <v>21.801200000000001</v>
      </c>
      <c r="G473" s="118">
        <v>11.5397</v>
      </c>
      <c r="H473" s="118">
        <v>8</v>
      </c>
      <c r="I473" s="118">
        <v>6.4718</v>
      </c>
      <c r="J473" s="118">
        <v>1.1460999999999999</v>
      </c>
      <c r="K473" s="118"/>
      <c r="L473" s="118">
        <v>1.3415999999999999</v>
      </c>
      <c r="M473" s="118"/>
      <c r="N473" s="118">
        <v>0</v>
      </c>
      <c r="O473" s="118">
        <v>0</v>
      </c>
      <c r="P473" s="118">
        <v>82.072100000000006</v>
      </c>
    </row>
    <row r="474" spans="1:16" x14ac:dyDescent="0.25">
      <c r="A474" s="118" t="s">
        <v>557</v>
      </c>
      <c r="B474" s="118">
        <v>37.262099999999997</v>
      </c>
      <c r="C474" s="118"/>
      <c r="D474" s="118">
        <v>21.646000000000001</v>
      </c>
      <c r="E474" s="118">
        <v>17</v>
      </c>
      <c r="F474" s="118">
        <v>11.707800000000001</v>
      </c>
      <c r="G474" s="118">
        <v>1.3230999999999999</v>
      </c>
      <c r="H474" s="118">
        <v>16</v>
      </c>
      <c r="I474" s="118">
        <v>2.6105</v>
      </c>
      <c r="J474" s="118">
        <v>10.0421</v>
      </c>
      <c r="K474" s="118"/>
      <c r="L474" s="118">
        <v>0.54120000000000001</v>
      </c>
      <c r="M474" s="118"/>
      <c r="N474" s="118">
        <v>0</v>
      </c>
      <c r="O474" s="118">
        <v>0</v>
      </c>
      <c r="P474" s="118">
        <v>48.627299999999998</v>
      </c>
    </row>
    <row r="475" spans="1:16" x14ac:dyDescent="0.25">
      <c r="A475" s="118" t="s">
        <v>420</v>
      </c>
      <c r="B475" s="118">
        <v>63.677500000000002</v>
      </c>
      <c r="C475" s="118">
        <v>1.8657999999999999</v>
      </c>
      <c r="D475" s="118">
        <v>65.543300000000002</v>
      </c>
      <c r="E475" s="118">
        <v>42.47</v>
      </c>
      <c r="F475" s="118">
        <v>20.593699999999998</v>
      </c>
      <c r="G475" s="118">
        <v>5.4691000000000001</v>
      </c>
      <c r="H475" s="118">
        <v>12</v>
      </c>
      <c r="I475" s="118">
        <v>7.9044999999999996</v>
      </c>
      <c r="J475" s="118">
        <v>3.0716000000000001</v>
      </c>
      <c r="K475" s="118"/>
      <c r="L475" s="118">
        <v>1.6386000000000001</v>
      </c>
      <c r="M475" s="118"/>
      <c r="N475" s="118">
        <v>0</v>
      </c>
      <c r="O475" s="118">
        <v>0</v>
      </c>
      <c r="P475" s="118">
        <v>74.084000000000003</v>
      </c>
    </row>
    <row r="476" spans="1:16" x14ac:dyDescent="0.25">
      <c r="A476" s="118" t="s">
        <v>558</v>
      </c>
      <c r="B476" s="118">
        <v>70.685000000000002</v>
      </c>
      <c r="C476" s="118"/>
      <c r="D476" s="118">
        <v>51.837299999999999</v>
      </c>
      <c r="E476" s="118">
        <v>21</v>
      </c>
      <c r="F476" s="118">
        <v>22.209199999999999</v>
      </c>
      <c r="G476" s="118"/>
      <c r="H476" s="118">
        <v>7</v>
      </c>
      <c r="I476" s="118">
        <v>6.2515999999999998</v>
      </c>
      <c r="J476" s="118">
        <v>0.56130000000000002</v>
      </c>
      <c r="K476" s="118"/>
      <c r="L476" s="118">
        <v>1.2959000000000001</v>
      </c>
      <c r="M476" s="118"/>
      <c r="N476" s="118">
        <v>0</v>
      </c>
      <c r="O476" s="118">
        <v>0</v>
      </c>
      <c r="P476" s="118">
        <v>71.246300000000005</v>
      </c>
    </row>
    <row r="477" spans="1:16" x14ac:dyDescent="0.25">
      <c r="A477" s="118" t="s">
        <v>559</v>
      </c>
      <c r="B477" s="118">
        <v>45.510300000000001</v>
      </c>
      <c r="C477" s="118"/>
      <c r="D477" s="118">
        <v>36.127499999999998</v>
      </c>
      <c r="E477" s="118">
        <v>27.47</v>
      </c>
      <c r="F477" s="118">
        <v>14.299300000000001</v>
      </c>
      <c r="G477" s="118">
        <v>3.2927</v>
      </c>
      <c r="H477" s="118">
        <v>1</v>
      </c>
      <c r="I477" s="118">
        <v>4.3570000000000002</v>
      </c>
      <c r="J477" s="118"/>
      <c r="K477" s="118"/>
      <c r="L477" s="118">
        <v>0.9032</v>
      </c>
      <c r="M477" s="118"/>
      <c r="N477" s="118">
        <v>0</v>
      </c>
      <c r="O477" s="118">
        <v>0</v>
      </c>
      <c r="P477" s="118">
        <v>48.802999999999997</v>
      </c>
    </row>
    <row r="478" spans="1:16" x14ac:dyDescent="0.25">
      <c r="A478" s="118" t="s">
        <v>421</v>
      </c>
      <c r="B478" s="120">
        <v>2336.0709999999999</v>
      </c>
      <c r="C478" s="118">
        <v>12.8005</v>
      </c>
      <c r="D478" s="120">
        <v>2348.8715000000002</v>
      </c>
      <c r="E478" s="120">
        <v>1532.34</v>
      </c>
      <c r="F478" s="118">
        <v>738.0154</v>
      </c>
      <c r="G478" s="118">
        <v>198.58109999999999</v>
      </c>
      <c r="H478" s="118">
        <v>325</v>
      </c>
      <c r="I478" s="118">
        <v>283.27390000000003</v>
      </c>
      <c r="J478" s="118">
        <v>31.294599999999999</v>
      </c>
      <c r="K478" s="118">
        <v>295</v>
      </c>
      <c r="L478" s="118">
        <v>58.721800000000002</v>
      </c>
      <c r="M478" s="118">
        <v>141.76689999999999</v>
      </c>
      <c r="N478" s="118">
        <v>0</v>
      </c>
      <c r="O478" s="118">
        <v>0</v>
      </c>
      <c r="P478" s="120">
        <v>2720.5140999999999</v>
      </c>
    </row>
    <row r="479" spans="1:16" x14ac:dyDescent="0.25">
      <c r="A479" s="118" t="s">
        <v>422</v>
      </c>
      <c r="B479" s="118">
        <v>300.84649999999999</v>
      </c>
      <c r="C479" s="118"/>
      <c r="D479" s="118">
        <v>300.84649999999999</v>
      </c>
      <c r="E479" s="118">
        <v>196.62</v>
      </c>
      <c r="F479" s="118">
        <v>94.525999999999996</v>
      </c>
      <c r="G479" s="118">
        <v>25.523499999999999</v>
      </c>
      <c r="H479" s="118">
        <v>39</v>
      </c>
      <c r="I479" s="118">
        <v>36.2821</v>
      </c>
      <c r="J479" s="118">
        <v>2.0384000000000002</v>
      </c>
      <c r="K479" s="118"/>
      <c r="L479" s="118">
        <v>7.5212000000000003</v>
      </c>
      <c r="M479" s="118"/>
      <c r="N479" s="118">
        <v>0</v>
      </c>
      <c r="O479" s="118">
        <v>0</v>
      </c>
      <c r="P479" s="118">
        <v>328.40839999999997</v>
      </c>
    </row>
    <row r="480" spans="1:16" x14ac:dyDescent="0.25">
      <c r="A480" s="118" t="s">
        <v>423</v>
      </c>
      <c r="B480" s="118">
        <v>384.6857</v>
      </c>
      <c r="C480" s="118">
        <v>16.611599999999999</v>
      </c>
      <c r="D480" s="118">
        <v>401.29730000000001</v>
      </c>
      <c r="E480" s="118">
        <v>179</v>
      </c>
      <c r="F480" s="118">
        <v>126.08759999999999</v>
      </c>
      <c r="G480" s="118">
        <v>13.2281</v>
      </c>
      <c r="H480" s="118">
        <v>46</v>
      </c>
      <c r="I480" s="118">
        <v>48.396500000000003</v>
      </c>
      <c r="J480" s="118"/>
      <c r="K480" s="118"/>
      <c r="L480" s="118">
        <v>10.032400000000001</v>
      </c>
      <c r="M480" s="118"/>
      <c r="N480" s="118">
        <v>6.5480999999999998</v>
      </c>
      <c r="O480" s="118">
        <v>0</v>
      </c>
      <c r="P480" s="118">
        <v>421.07350000000002</v>
      </c>
    </row>
    <row r="481" spans="1:16" x14ac:dyDescent="0.25">
      <c r="A481" s="118" t="s">
        <v>424</v>
      </c>
      <c r="B481" s="118">
        <v>526.45669999999996</v>
      </c>
      <c r="C481" s="118">
        <v>11.2255</v>
      </c>
      <c r="D481" s="118">
        <v>537.68219999999997</v>
      </c>
      <c r="E481" s="118">
        <v>264</v>
      </c>
      <c r="F481" s="118">
        <v>168.93969999999999</v>
      </c>
      <c r="G481" s="118">
        <v>23.7651</v>
      </c>
      <c r="H481" s="118">
        <v>79</v>
      </c>
      <c r="I481" s="118">
        <v>64.844499999999996</v>
      </c>
      <c r="J481" s="118">
        <v>10.6166</v>
      </c>
      <c r="K481" s="118"/>
      <c r="L481" s="118">
        <v>13.4421</v>
      </c>
      <c r="M481" s="118"/>
      <c r="N481" s="118">
        <v>0</v>
      </c>
      <c r="O481" s="118">
        <v>0</v>
      </c>
      <c r="P481" s="118">
        <v>572.06389999999999</v>
      </c>
    </row>
    <row r="482" spans="1:16" x14ac:dyDescent="0.25">
      <c r="A482" s="118" t="s">
        <v>560</v>
      </c>
      <c r="B482" s="118"/>
      <c r="C482" s="118"/>
      <c r="D482" s="118"/>
      <c r="E482" s="118"/>
      <c r="F482" s="118"/>
      <c r="G482" s="118"/>
      <c r="H482" s="118"/>
      <c r="I482" s="118">
        <v>0</v>
      </c>
      <c r="J482" s="118"/>
      <c r="K482" s="118"/>
      <c r="L482" s="118">
        <v>0</v>
      </c>
      <c r="M482" s="118"/>
      <c r="N482" s="118">
        <v>0</v>
      </c>
      <c r="O482" s="118">
        <v>0</v>
      </c>
      <c r="P482" s="118"/>
    </row>
    <row r="483" spans="1:16" x14ac:dyDescent="0.25">
      <c r="A483" s="118" t="s">
        <v>425</v>
      </c>
      <c r="B483" s="118">
        <v>502.56830000000002</v>
      </c>
      <c r="C483" s="118">
        <v>10.6067</v>
      </c>
      <c r="D483" s="118">
        <v>513.17499999999995</v>
      </c>
      <c r="E483" s="118">
        <v>273</v>
      </c>
      <c r="F483" s="118">
        <v>161.2396</v>
      </c>
      <c r="G483" s="118">
        <v>27.940100000000001</v>
      </c>
      <c r="H483" s="118">
        <v>79</v>
      </c>
      <c r="I483" s="118">
        <v>61.8889</v>
      </c>
      <c r="J483" s="118">
        <v>12.833299999999999</v>
      </c>
      <c r="K483" s="118"/>
      <c r="L483" s="118">
        <v>12.8294</v>
      </c>
      <c r="M483" s="118"/>
      <c r="N483" s="118">
        <v>0</v>
      </c>
      <c r="O483" s="118">
        <v>0</v>
      </c>
      <c r="P483" s="118">
        <v>553.94839999999999</v>
      </c>
    </row>
    <row r="484" spans="1:16" x14ac:dyDescent="0.25">
      <c r="A484" s="118" t="s">
        <v>426</v>
      </c>
      <c r="B484" s="118">
        <v>774.26610000000005</v>
      </c>
      <c r="C484" s="118">
        <v>42.699399999999997</v>
      </c>
      <c r="D484" s="118">
        <v>816.96550000000002</v>
      </c>
      <c r="E484" s="118">
        <v>480.33</v>
      </c>
      <c r="F484" s="118">
        <v>256.69060000000002</v>
      </c>
      <c r="G484" s="118">
        <v>55.9099</v>
      </c>
      <c r="H484" s="118">
        <v>97</v>
      </c>
      <c r="I484" s="118">
        <v>98.525999999999996</v>
      </c>
      <c r="J484" s="118"/>
      <c r="K484" s="118">
        <v>5</v>
      </c>
      <c r="L484" s="118">
        <v>20.424099999999999</v>
      </c>
      <c r="M484" s="118"/>
      <c r="N484" s="118">
        <v>0</v>
      </c>
      <c r="O484" s="118">
        <v>0</v>
      </c>
      <c r="P484" s="118">
        <v>872.87540000000001</v>
      </c>
    </row>
    <row r="485" spans="1:16" x14ac:dyDescent="0.25">
      <c r="A485" s="118" t="s">
        <v>427</v>
      </c>
      <c r="B485" s="118">
        <v>594.18679999999995</v>
      </c>
      <c r="C485" s="118">
        <v>3.2433000000000001</v>
      </c>
      <c r="D485" s="118">
        <v>597.43010000000004</v>
      </c>
      <c r="E485" s="118">
        <v>357.1</v>
      </c>
      <c r="F485" s="118">
        <v>187.71250000000001</v>
      </c>
      <c r="G485" s="118">
        <v>42.346899999999998</v>
      </c>
      <c r="H485" s="118">
        <v>94</v>
      </c>
      <c r="I485" s="118">
        <v>72.0501</v>
      </c>
      <c r="J485" s="118">
        <v>16.462399999999999</v>
      </c>
      <c r="K485" s="118"/>
      <c r="L485" s="118">
        <v>14.9358</v>
      </c>
      <c r="M485" s="118"/>
      <c r="N485" s="118">
        <v>0</v>
      </c>
      <c r="O485" s="118">
        <v>0</v>
      </c>
      <c r="P485" s="118">
        <v>656.23940000000005</v>
      </c>
    </row>
    <row r="486" spans="1:16" x14ac:dyDescent="0.25">
      <c r="A486" s="118" t="s">
        <v>428</v>
      </c>
      <c r="B486" s="118">
        <v>857.58630000000005</v>
      </c>
      <c r="C486" s="118">
        <v>22.3308</v>
      </c>
      <c r="D486" s="118">
        <v>879.9171</v>
      </c>
      <c r="E486" s="118">
        <v>494.11</v>
      </c>
      <c r="F486" s="118">
        <v>276.47000000000003</v>
      </c>
      <c r="G486" s="118">
        <v>54.41</v>
      </c>
      <c r="H486" s="118">
        <v>147</v>
      </c>
      <c r="I486" s="118">
        <v>106.11799999999999</v>
      </c>
      <c r="J486" s="118">
        <v>30.6615</v>
      </c>
      <c r="K486" s="118"/>
      <c r="L486" s="118">
        <v>21.997900000000001</v>
      </c>
      <c r="M486" s="118"/>
      <c r="N486" s="118">
        <v>1.0526</v>
      </c>
      <c r="O486" s="118">
        <v>0</v>
      </c>
      <c r="P486" s="118">
        <v>966.0412</v>
      </c>
    </row>
    <row r="487" spans="1:16" x14ac:dyDescent="0.25">
      <c r="A487" s="118" t="s">
        <v>429</v>
      </c>
      <c r="B487" s="118">
        <v>236.57239999999999</v>
      </c>
      <c r="C487" s="118"/>
      <c r="D487" s="118">
        <v>236.57239999999999</v>
      </c>
      <c r="E487" s="118">
        <v>186.19</v>
      </c>
      <c r="F487" s="118">
        <v>74.331000000000003</v>
      </c>
      <c r="G487" s="118">
        <v>27.964700000000001</v>
      </c>
      <c r="H487" s="118">
        <v>37</v>
      </c>
      <c r="I487" s="118">
        <v>28.5306</v>
      </c>
      <c r="J487" s="118">
        <v>6.3520000000000003</v>
      </c>
      <c r="K487" s="118"/>
      <c r="L487" s="118">
        <v>5.9142999999999999</v>
      </c>
      <c r="M487" s="118"/>
      <c r="N487" s="118">
        <v>0</v>
      </c>
      <c r="O487" s="118">
        <v>0</v>
      </c>
      <c r="P487" s="118">
        <v>270.88909999999998</v>
      </c>
    </row>
    <row r="488" spans="1:16" x14ac:dyDescent="0.25">
      <c r="A488" s="118" t="s">
        <v>430</v>
      </c>
      <c r="B488" s="120">
        <v>3046.3271</v>
      </c>
      <c r="C488" s="118">
        <v>0.20680000000000001</v>
      </c>
      <c r="D488" s="120">
        <v>3046.5338999999999</v>
      </c>
      <c r="E488" s="120">
        <v>2177.4299999999998</v>
      </c>
      <c r="F488" s="118">
        <v>957.221</v>
      </c>
      <c r="G488" s="118">
        <v>305.0523</v>
      </c>
      <c r="H488" s="118">
        <v>341</v>
      </c>
      <c r="I488" s="118">
        <v>367.41199999999998</v>
      </c>
      <c r="J488" s="118"/>
      <c r="K488" s="118">
        <v>18</v>
      </c>
      <c r="L488" s="118">
        <v>76.163300000000007</v>
      </c>
      <c r="M488" s="118"/>
      <c r="N488" s="118">
        <v>44.3093</v>
      </c>
      <c r="O488" s="118">
        <v>0</v>
      </c>
      <c r="P488" s="120">
        <v>3395.8955000000001</v>
      </c>
    </row>
    <row r="489" spans="1:16" x14ac:dyDescent="0.25">
      <c r="A489" s="118" t="s">
        <v>561</v>
      </c>
      <c r="B489" s="118">
        <v>156.3175</v>
      </c>
      <c r="C489" s="118"/>
      <c r="D489" s="118">
        <v>125.23260000000001</v>
      </c>
      <c r="E489" s="118">
        <v>53</v>
      </c>
      <c r="F489" s="118">
        <v>49.115000000000002</v>
      </c>
      <c r="G489" s="118">
        <v>0.97130000000000005</v>
      </c>
      <c r="H489" s="118">
        <v>31</v>
      </c>
      <c r="I489" s="118">
        <v>15.1031</v>
      </c>
      <c r="J489" s="118">
        <v>11.922700000000001</v>
      </c>
      <c r="K489" s="118"/>
      <c r="L489" s="118">
        <v>3.1307999999999998</v>
      </c>
      <c r="M489" s="118"/>
      <c r="N489" s="118">
        <v>0</v>
      </c>
      <c r="O489" s="118">
        <v>0</v>
      </c>
      <c r="P489" s="118">
        <v>169.2115</v>
      </c>
    </row>
    <row r="490" spans="1:16" x14ac:dyDescent="0.25">
      <c r="A490" s="118" t="s">
        <v>431</v>
      </c>
      <c r="B490" s="118">
        <v>331.8331</v>
      </c>
      <c r="C490" s="118">
        <v>13.340199999999999</v>
      </c>
      <c r="D490" s="118">
        <v>345.17329999999998</v>
      </c>
      <c r="E490" s="118">
        <v>148.15</v>
      </c>
      <c r="F490" s="118">
        <v>108.45350000000001</v>
      </c>
      <c r="G490" s="118">
        <v>9.9240999999999993</v>
      </c>
      <c r="H490" s="118">
        <v>51</v>
      </c>
      <c r="I490" s="118">
        <v>41.627899999999997</v>
      </c>
      <c r="J490" s="118">
        <v>7.0290999999999997</v>
      </c>
      <c r="K490" s="118"/>
      <c r="L490" s="118">
        <v>8.6293000000000006</v>
      </c>
      <c r="M490" s="118"/>
      <c r="N490" s="118">
        <v>0</v>
      </c>
      <c r="O490" s="118">
        <v>0</v>
      </c>
      <c r="P490" s="118">
        <v>362.12650000000002</v>
      </c>
    </row>
    <row r="491" spans="1:16" x14ac:dyDescent="0.25">
      <c r="A491" s="118" t="s">
        <v>432</v>
      </c>
      <c r="B491" s="118">
        <v>418.25889999999998</v>
      </c>
      <c r="C491" s="118">
        <v>25.6127</v>
      </c>
      <c r="D491" s="118">
        <v>443.8716</v>
      </c>
      <c r="E491" s="118">
        <v>361</v>
      </c>
      <c r="F491" s="118">
        <v>139.46449999999999</v>
      </c>
      <c r="G491" s="118">
        <v>55.383899999999997</v>
      </c>
      <c r="H491" s="118">
        <v>74</v>
      </c>
      <c r="I491" s="118">
        <v>53.530900000000003</v>
      </c>
      <c r="J491" s="118">
        <v>15.351800000000001</v>
      </c>
      <c r="K491" s="118"/>
      <c r="L491" s="118">
        <v>11.0968</v>
      </c>
      <c r="M491" s="118"/>
      <c r="N491" s="118">
        <v>11.748100000000001</v>
      </c>
      <c r="O491" s="118">
        <v>0</v>
      </c>
      <c r="P491" s="118">
        <v>526.35540000000003</v>
      </c>
    </row>
    <row r="492" spans="1:16" x14ac:dyDescent="0.25">
      <c r="A492" s="118" t="s">
        <v>433</v>
      </c>
      <c r="B492" s="118">
        <v>261.3603</v>
      </c>
      <c r="C492" s="118">
        <v>12.5989</v>
      </c>
      <c r="D492" s="118">
        <v>273.95920000000001</v>
      </c>
      <c r="E492" s="118">
        <v>198.57</v>
      </c>
      <c r="F492" s="118">
        <v>86.078000000000003</v>
      </c>
      <c r="G492" s="118">
        <v>28.123000000000001</v>
      </c>
      <c r="H492" s="118">
        <v>41</v>
      </c>
      <c r="I492" s="118">
        <v>33.039499999999997</v>
      </c>
      <c r="J492" s="118">
        <v>5.9703999999999997</v>
      </c>
      <c r="K492" s="118"/>
      <c r="L492" s="118">
        <v>6.8490000000000002</v>
      </c>
      <c r="M492" s="118"/>
      <c r="N492" s="118">
        <v>0</v>
      </c>
      <c r="O492" s="118">
        <v>0</v>
      </c>
      <c r="P492" s="118">
        <v>308.05259999999998</v>
      </c>
    </row>
    <row r="493" spans="1:16" x14ac:dyDescent="0.25">
      <c r="A493" s="118" t="s">
        <v>434</v>
      </c>
      <c r="B493" s="118">
        <v>257.41879999999998</v>
      </c>
      <c r="C493" s="118"/>
      <c r="D493" s="118">
        <v>257.41879999999998</v>
      </c>
      <c r="E493" s="118">
        <v>73</v>
      </c>
      <c r="F493" s="118">
        <v>80.881</v>
      </c>
      <c r="G493" s="118"/>
      <c r="H493" s="118">
        <v>16</v>
      </c>
      <c r="I493" s="118">
        <v>31.044699999999999</v>
      </c>
      <c r="J493" s="118"/>
      <c r="K493" s="118"/>
      <c r="L493" s="118">
        <v>6.4355000000000002</v>
      </c>
      <c r="M493" s="118"/>
      <c r="N493" s="118">
        <v>0</v>
      </c>
      <c r="O493" s="118">
        <v>0</v>
      </c>
      <c r="P493" s="118">
        <v>257.41879999999998</v>
      </c>
    </row>
    <row r="494" spans="1:16" x14ac:dyDescent="0.25">
      <c r="A494" s="118" t="s">
        <v>435</v>
      </c>
      <c r="B494" s="118">
        <v>595.40160000000003</v>
      </c>
      <c r="C494" s="118">
        <v>6.5618999999999996</v>
      </c>
      <c r="D494" s="118">
        <v>601.96349999999995</v>
      </c>
      <c r="E494" s="118">
        <v>388.53</v>
      </c>
      <c r="F494" s="118">
        <v>189.1369</v>
      </c>
      <c r="G494" s="118">
        <v>49.848300000000002</v>
      </c>
      <c r="H494" s="118">
        <v>98</v>
      </c>
      <c r="I494" s="118">
        <v>72.596800000000002</v>
      </c>
      <c r="J494" s="118">
        <v>19.052399999999999</v>
      </c>
      <c r="K494" s="118">
        <v>1</v>
      </c>
      <c r="L494" s="118">
        <v>15.049099999999999</v>
      </c>
      <c r="M494" s="118"/>
      <c r="N494" s="118">
        <v>0</v>
      </c>
      <c r="O494" s="118">
        <v>0</v>
      </c>
      <c r="P494" s="118">
        <v>670.86419999999998</v>
      </c>
    </row>
    <row r="495" spans="1:16" x14ac:dyDescent="0.25">
      <c r="A495" s="118" t="s">
        <v>436</v>
      </c>
      <c r="B495" s="118">
        <v>263.37759999999997</v>
      </c>
      <c r="C495" s="118"/>
      <c r="D495" s="118">
        <v>263.37759999999997</v>
      </c>
      <c r="E495" s="118">
        <v>173.8</v>
      </c>
      <c r="F495" s="118">
        <v>82.753200000000007</v>
      </c>
      <c r="G495" s="118">
        <v>22.761700000000001</v>
      </c>
      <c r="H495" s="118">
        <v>24</v>
      </c>
      <c r="I495" s="118">
        <v>31.763300000000001</v>
      </c>
      <c r="J495" s="118"/>
      <c r="K495" s="118">
        <v>2</v>
      </c>
      <c r="L495" s="118">
        <v>6.5843999999999996</v>
      </c>
      <c r="M495" s="118"/>
      <c r="N495" s="118">
        <v>0</v>
      </c>
      <c r="O495" s="118">
        <v>0</v>
      </c>
      <c r="P495" s="118">
        <v>286.13929999999999</v>
      </c>
    </row>
    <row r="496" spans="1:16" x14ac:dyDescent="0.25">
      <c r="A496" s="118" t="s">
        <v>437</v>
      </c>
      <c r="B496" s="118">
        <v>216.2723</v>
      </c>
      <c r="C496" s="118"/>
      <c r="D496" s="118">
        <v>216.2723</v>
      </c>
      <c r="E496" s="118">
        <v>151</v>
      </c>
      <c r="F496" s="118">
        <v>67.952799999999996</v>
      </c>
      <c r="G496" s="118">
        <v>20.761800000000001</v>
      </c>
      <c r="H496" s="118">
        <v>25</v>
      </c>
      <c r="I496" s="118">
        <v>26.0824</v>
      </c>
      <c r="J496" s="118"/>
      <c r="K496" s="118">
        <v>3</v>
      </c>
      <c r="L496" s="118">
        <v>5.4067999999999996</v>
      </c>
      <c r="M496" s="118"/>
      <c r="N496" s="118">
        <v>0</v>
      </c>
      <c r="O496" s="118">
        <v>0</v>
      </c>
      <c r="P496" s="118">
        <v>237.0341</v>
      </c>
    </row>
    <row r="497" spans="1:16" x14ac:dyDescent="0.25">
      <c r="A497" s="118" t="s">
        <v>438</v>
      </c>
      <c r="B497" s="118">
        <v>411.39879999999999</v>
      </c>
      <c r="C497" s="118">
        <v>14.4938</v>
      </c>
      <c r="D497" s="118">
        <v>425.89260000000002</v>
      </c>
      <c r="E497" s="118">
        <v>232.57</v>
      </c>
      <c r="F497" s="118">
        <v>133.81549999999999</v>
      </c>
      <c r="G497" s="118">
        <v>24.688600000000001</v>
      </c>
      <c r="H497" s="118">
        <v>48</v>
      </c>
      <c r="I497" s="118">
        <v>51.3626</v>
      </c>
      <c r="J497" s="118"/>
      <c r="K497" s="118"/>
      <c r="L497" s="118">
        <v>10.6473</v>
      </c>
      <c r="M497" s="118"/>
      <c r="N497" s="118">
        <v>0</v>
      </c>
      <c r="O497" s="118">
        <v>0</v>
      </c>
      <c r="P497" s="118">
        <v>450.58120000000002</v>
      </c>
    </row>
    <row r="498" spans="1:16" x14ac:dyDescent="0.25">
      <c r="A498" s="118" t="s">
        <v>439</v>
      </c>
      <c r="B498" s="118">
        <v>723.32690000000002</v>
      </c>
      <c r="C498" s="118">
        <v>39.1783</v>
      </c>
      <c r="D498" s="118">
        <v>762.50519999999995</v>
      </c>
      <c r="E498" s="118">
        <v>447</v>
      </c>
      <c r="F498" s="118">
        <v>239.57910000000001</v>
      </c>
      <c r="G498" s="118">
        <v>51.855200000000004</v>
      </c>
      <c r="H498" s="118">
        <v>113</v>
      </c>
      <c r="I498" s="118">
        <v>91.958100000000002</v>
      </c>
      <c r="J498" s="118">
        <v>15.7814</v>
      </c>
      <c r="K498" s="118"/>
      <c r="L498" s="118">
        <v>19.0626</v>
      </c>
      <c r="M498" s="118"/>
      <c r="N498" s="118">
        <v>0</v>
      </c>
      <c r="O498" s="118">
        <v>0</v>
      </c>
      <c r="P498" s="118">
        <v>830.14179999999999</v>
      </c>
    </row>
    <row r="499" spans="1:16" x14ac:dyDescent="0.25">
      <c r="A499" s="118" t="s">
        <v>440</v>
      </c>
      <c r="B499" s="118">
        <v>589.17089999999996</v>
      </c>
      <c r="C499" s="118">
        <v>12.0307</v>
      </c>
      <c r="D499" s="118">
        <v>601.20159999999998</v>
      </c>
      <c r="E499" s="118">
        <v>319</v>
      </c>
      <c r="F499" s="118">
        <v>188.89750000000001</v>
      </c>
      <c r="G499" s="118">
        <v>32.525599999999997</v>
      </c>
      <c r="H499" s="118">
        <v>61</v>
      </c>
      <c r="I499" s="118">
        <v>72.504900000000006</v>
      </c>
      <c r="J499" s="118"/>
      <c r="K499" s="118"/>
      <c r="L499" s="118">
        <v>15.03</v>
      </c>
      <c r="M499" s="118"/>
      <c r="N499" s="118">
        <v>0</v>
      </c>
      <c r="O499" s="118">
        <v>0</v>
      </c>
      <c r="P499" s="118">
        <v>633.72720000000004</v>
      </c>
    </row>
    <row r="500" spans="1:16" x14ac:dyDescent="0.25">
      <c r="A500" s="118" t="s">
        <v>441</v>
      </c>
      <c r="B500" s="120">
        <v>1961.2868000000001</v>
      </c>
      <c r="C500" s="118">
        <v>51.296999999999997</v>
      </c>
      <c r="D500" s="120">
        <v>2012.5838000000001</v>
      </c>
      <c r="E500" s="120">
        <v>1021.34</v>
      </c>
      <c r="F500" s="118">
        <v>632.35379999999998</v>
      </c>
      <c r="G500" s="118">
        <v>97.246499999999997</v>
      </c>
      <c r="H500" s="118">
        <v>278</v>
      </c>
      <c r="I500" s="118">
        <v>242.7176</v>
      </c>
      <c r="J500" s="118">
        <v>26.4618</v>
      </c>
      <c r="K500" s="118">
        <v>12</v>
      </c>
      <c r="L500" s="118">
        <v>50.314599999999999</v>
      </c>
      <c r="M500" s="118"/>
      <c r="N500" s="118">
        <v>0</v>
      </c>
      <c r="O500" s="118">
        <v>0</v>
      </c>
      <c r="P500" s="120">
        <v>2136.2921000000001</v>
      </c>
    </row>
    <row r="501" spans="1:16" x14ac:dyDescent="0.25">
      <c r="A501" s="118" t="s">
        <v>442</v>
      </c>
      <c r="B501" s="118">
        <v>491.05529999999999</v>
      </c>
      <c r="C501" s="118">
        <v>13.742699999999999</v>
      </c>
      <c r="D501" s="118">
        <v>504.798</v>
      </c>
      <c r="E501" s="118">
        <v>342.71</v>
      </c>
      <c r="F501" s="118">
        <v>158.60749999999999</v>
      </c>
      <c r="G501" s="118">
        <v>46.025599999999997</v>
      </c>
      <c r="H501" s="118">
        <v>67</v>
      </c>
      <c r="I501" s="118">
        <v>60.878599999999999</v>
      </c>
      <c r="J501" s="118">
        <v>4.5910000000000002</v>
      </c>
      <c r="K501" s="118"/>
      <c r="L501" s="118">
        <v>12.62</v>
      </c>
      <c r="M501" s="118"/>
      <c r="N501" s="118">
        <v>0</v>
      </c>
      <c r="O501" s="118">
        <v>0</v>
      </c>
      <c r="P501" s="118">
        <v>555.41459999999995</v>
      </c>
    </row>
    <row r="502" spans="1:16" x14ac:dyDescent="0.25">
      <c r="A502" s="118" t="s">
        <v>443</v>
      </c>
      <c r="B502" s="118">
        <v>190.10120000000001</v>
      </c>
      <c r="C502" s="118">
        <v>12.4506</v>
      </c>
      <c r="D502" s="118">
        <v>202.55179999999999</v>
      </c>
      <c r="E502" s="118">
        <v>144</v>
      </c>
      <c r="F502" s="118">
        <v>63.641800000000003</v>
      </c>
      <c r="G502" s="118">
        <v>20.089600000000001</v>
      </c>
      <c r="H502" s="118">
        <v>28</v>
      </c>
      <c r="I502" s="118">
        <v>24.427700000000002</v>
      </c>
      <c r="J502" s="118">
        <v>2.6791999999999998</v>
      </c>
      <c r="K502" s="118"/>
      <c r="L502" s="118">
        <v>5.0637999999999996</v>
      </c>
      <c r="M502" s="118"/>
      <c r="N502" s="118">
        <v>0</v>
      </c>
      <c r="O502" s="118">
        <v>0</v>
      </c>
      <c r="P502" s="118">
        <v>225.32060000000001</v>
      </c>
    </row>
    <row r="503" spans="1:16" x14ac:dyDescent="0.25">
      <c r="A503" s="118" t="s">
        <v>444</v>
      </c>
      <c r="B503" s="118">
        <v>452.77480000000003</v>
      </c>
      <c r="C503" s="118">
        <v>28.198799999999999</v>
      </c>
      <c r="D503" s="118">
        <v>480.97359999999998</v>
      </c>
      <c r="E503" s="118">
        <v>327.3</v>
      </c>
      <c r="F503" s="118">
        <v>151.12190000000001</v>
      </c>
      <c r="G503" s="118">
        <v>44.044499999999999</v>
      </c>
      <c r="H503" s="118">
        <v>78</v>
      </c>
      <c r="I503" s="118">
        <v>58.005400000000002</v>
      </c>
      <c r="J503" s="118">
        <v>14.995900000000001</v>
      </c>
      <c r="K503" s="118">
        <v>2</v>
      </c>
      <c r="L503" s="118">
        <v>12.0243</v>
      </c>
      <c r="M503" s="118"/>
      <c r="N503" s="118">
        <v>0</v>
      </c>
      <c r="O503" s="118">
        <v>0</v>
      </c>
      <c r="P503" s="118">
        <v>540.01400000000001</v>
      </c>
    </row>
    <row r="504" spans="1:16" x14ac:dyDescent="0.25">
      <c r="A504" s="118" t="s">
        <v>445</v>
      </c>
      <c r="B504" s="118">
        <v>506.4008</v>
      </c>
      <c r="C504" s="118">
        <v>18.8047</v>
      </c>
      <c r="D504" s="118">
        <v>525.20550000000003</v>
      </c>
      <c r="E504" s="118">
        <v>319</v>
      </c>
      <c r="F504" s="118">
        <v>165.0196</v>
      </c>
      <c r="G504" s="118">
        <v>38.495100000000001</v>
      </c>
      <c r="H504" s="118">
        <v>78</v>
      </c>
      <c r="I504" s="118">
        <v>63.339799999999997</v>
      </c>
      <c r="J504" s="118">
        <v>10.995200000000001</v>
      </c>
      <c r="K504" s="118"/>
      <c r="L504" s="118">
        <v>13.130100000000001</v>
      </c>
      <c r="M504" s="118"/>
      <c r="N504" s="118">
        <v>0</v>
      </c>
      <c r="O504" s="118">
        <v>0</v>
      </c>
      <c r="P504" s="118">
        <v>574.69579999999996</v>
      </c>
    </row>
    <row r="505" spans="1:16" x14ac:dyDescent="0.25">
      <c r="A505" s="118" t="s">
        <v>446</v>
      </c>
      <c r="B505" s="120">
        <v>1594.905</v>
      </c>
      <c r="C505" s="118">
        <v>65.665899999999993</v>
      </c>
      <c r="D505" s="120">
        <v>1660.5708999999999</v>
      </c>
      <c r="E505" s="120">
        <v>1020.63</v>
      </c>
      <c r="F505" s="118">
        <v>521.75139999999999</v>
      </c>
      <c r="G505" s="118">
        <v>124.7197</v>
      </c>
      <c r="H505" s="118">
        <v>270</v>
      </c>
      <c r="I505" s="118">
        <v>200.26490000000001</v>
      </c>
      <c r="J505" s="118">
        <v>52.301400000000001</v>
      </c>
      <c r="K505" s="118">
        <v>15</v>
      </c>
      <c r="L505" s="118">
        <v>41.514299999999999</v>
      </c>
      <c r="M505" s="118"/>
      <c r="N505" s="118">
        <v>0</v>
      </c>
      <c r="O505" s="118">
        <v>0</v>
      </c>
      <c r="P505" s="120">
        <v>1837.5920000000001</v>
      </c>
    </row>
    <row r="506" spans="1:16" x14ac:dyDescent="0.25">
      <c r="A506" s="118" t="s">
        <v>447</v>
      </c>
      <c r="B506" s="118">
        <v>461.65719999999999</v>
      </c>
      <c r="C506" s="118">
        <v>21.598299999999998</v>
      </c>
      <c r="D506" s="118">
        <v>483.25549999999998</v>
      </c>
      <c r="E506" s="118">
        <v>289</v>
      </c>
      <c r="F506" s="118">
        <v>151.8389</v>
      </c>
      <c r="G506" s="118">
        <v>34.290300000000002</v>
      </c>
      <c r="H506" s="118">
        <v>115</v>
      </c>
      <c r="I506" s="118">
        <v>58.2806</v>
      </c>
      <c r="J506" s="118">
        <v>42.539499999999997</v>
      </c>
      <c r="K506" s="118"/>
      <c r="L506" s="118">
        <v>12.0814</v>
      </c>
      <c r="M506" s="118"/>
      <c r="N506" s="118">
        <v>0</v>
      </c>
      <c r="O506" s="118">
        <v>0</v>
      </c>
      <c r="P506" s="118">
        <v>560.08529999999996</v>
      </c>
    </row>
    <row r="507" spans="1:16" x14ac:dyDescent="0.25">
      <c r="A507" s="118" t="s">
        <v>448</v>
      </c>
      <c r="B507" s="118">
        <v>248.22569999999999</v>
      </c>
      <c r="C507" s="118"/>
      <c r="D507" s="118">
        <v>248.22569999999999</v>
      </c>
      <c r="E507" s="118">
        <v>135.5</v>
      </c>
      <c r="F507" s="118">
        <v>77.992500000000007</v>
      </c>
      <c r="G507" s="118">
        <v>14.376899999999999</v>
      </c>
      <c r="H507" s="118">
        <v>31</v>
      </c>
      <c r="I507" s="118">
        <v>29.936</v>
      </c>
      <c r="J507" s="118">
        <v>0.79800000000000004</v>
      </c>
      <c r="K507" s="118">
        <v>5</v>
      </c>
      <c r="L507" s="118">
        <v>6.2055999999999996</v>
      </c>
      <c r="M507" s="118"/>
      <c r="N507" s="118">
        <v>0</v>
      </c>
      <c r="O507" s="118">
        <v>0</v>
      </c>
      <c r="P507" s="118">
        <v>263.4006</v>
      </c>
    </row>
    <row r="508" spans="1:16" x14ac:dyDescent="0.25">
      <c r="A508" s="118" t="s">
        <v>449</v>
      </c>
      <c r="B508" s="118">
        <v>601.29989999999998</v>
      </c>
      <c r="C508" s="118">
        <v>42.512300000000003</v>
      </c>
      <c r="D508" s="118">
        <v>643.81219999999996</v>
      </c>
      <c r="E508" s="118">
        <v>427</v>
      </c>
      <c r="F508" s="118">
        <v>202.28579999999999</v>
      </c>
      <c r="G508" s="118">
        <v>56.178600000000003</v>
      </c>
      <c r="H508" s="118">
        <v>60</v>
      </c>
      <c r="I508" s="118">
        <v>77.643799999999999</v>
      </c>
      <c r="J508" s="118"/>
      <c r="K508" s="118">
        <v>176</v>
      </c>
      <c r="L508" s="118">
        <v>16.095300000000002</v>
      </c>
      <c r="M508" s="118">
        <v>95.942800000000005</v>
      </c>
      <c r="N508" s="118">
        <v>0</v>
      </c>
      <c r="O508" s="118">
        <v>0</v>
      </c>
      <c r="P508" s="118">
        <v>795.93359999999996</v>
      </c>
    </row>
    <row r="509" spans="1:16" x14ac:dyDescent="0.25">
      <c r="A509" s="118" t="s">
        <v>450</v>
      </c>
      <c r="B509" s="118">
        <v>62.619399999999999</v>
      </c>
      <c r="C509" s="118"/>
      <c r="D509" s="118">
        <v>62.619399999999999</v>
      </c>
      <c r="E509" s="118">
        <v>52</v>
      </c>
      <c r="F509" s="118">
        <v>19.675000000000001</v>
      </c>
      <c r="G509" s="118">
        <v>8.0812000000000008</v>
      </c>
      <c r="H509" s="118">
        <v>12</v>
      </c>
      <c r="I509" s="118">
        <v>7.5518999999999998</v>
      </c>
      <c r="J509" s="118">
        <v>3.3361000000000001</v>
      </c>
      <c r="K509" s="118"/>
      <c r="L509" s="118">
        <v>1.5654999999999999</v>
      </c>
      <c r="M509" s="118"/>
      <c r="N509" s="118">
        <v>0</v>
      </c>
      <c r="O509" s="118">
        <v>0</v>
      </c>
      <c r="P509" s="118">
        <v>74.036699999999996</v>
      </c>
    </row>
    <row r="510" spans="1:16" x14ac:dyDescent="0.25">
      <c r="A510" s="118" t="s">
        <v>451</v>
      </c>
      <c r="B510" s="118">
        <v>156.0274</v>
      </c>
      <c r="C510" s="118">
        <v>4.7618999999999998</v>
      </c>
      <c r="D510" s="118">
        <v>160.7893</v>
      </c>
      <c r="E510" s="118">
        <v>122</v>
      </c>
      <c r="F510" s="118">
        <v>50.52</v>
      </c>
      <c r="G510" s="118">
        <v>17.87</v>
      </c>
      <c r="H510" s="118">
        <v>41</v>
      </c>
      <c r="I510" s="118">
        <v>19.391200000000001</v>
      </c>
      <c r="J510" s="118">
        <v>16.206600000000002</v>
      </c>
      <c r="K510" s="118"/>
      <c r="L510" s="118">
        <v>4.0197000000000003</v>
      </c>
      <c r="M510" s="118"/>
      <c r="N510" s="118">
        <v>3.6044</v>
      </c>
      <c r="O510" s="118">
        <v>0</v>
      </c>
      <c r="P510" s="118">
        <v>198.47030000000001</v>
      </c>
    </row>
    <row r="511" spans="1:16" x14ac:dyDescent="0.25">
      <c r="A511" s="118" t="s">
        <v>562</v>
      </c>
      <c r="B511" s="118">
        <v>196.99619999999999</v>
      </c>
      <c r="C511" s="118">
        <v>9.4460999999999995</v>
      </c>
      <c r="D511" s="118">
        <v>150.74770000000001</v>
      </c>
      <c r="E511" s="118">
        <v>140</v>
      </c>
      <c r="F511" s="118">
        <v>64.864199999999997</v>
      </c>
      <c r="G511" s="118">
        <v>18.783999999999999</v>
      </c>
      <c r="H511" s="118">
        <v>33</v>
      </c>
      <c r="I511" s="118">
        <v>18.180199999999999</v>
      </c>
      <c r="J511" s="118">
        <v>11.1149</v>
      </c>
      <c r="K511" s="118"/>
      <c r="L511" s="118">
        <v>3.7686999999999999</v>
      </c>
      <c r="M511" s="118"/>
      <c r="N511" s="118">
        <v>0</v>
      </c>
      <c r="O511" s="118">
        <v>0</v>
      </c>
      <c r="P511" s="118">
        <v>236.34119999999999</v>
      </c>
    </row>
    <row r="512" spans="1:16" x14ac:dyDescent="0.25">
      <c r="A512" s="118" t="s">
        <v>452</v>
      </c>
      <c r="B512" s="118">
        <v>963.22709999999995</v>
      </c>
      <c r="C512" s="118">
        <v>39.822000000000003</v>
      </c>
      <c r="D512" s="120">
        <v>1003.0491</v>
      </c>
      <c r="E512" s="118">
        <v>645.72</v>
      </c>
      <c r="F512" s="118">
        <v>315.15800000000002</v>
      </c>
      <c r="G512" s="118">
        <v>82.640500000000003</v>
      </c>
      <c r="H512" s="118">
        <v>191</v>
      </c>
      <c r="I512" s="118">
        <v>120.96769999999999</v>
      </c>
      <c r="J512" s="118">
        <v>52.5242</v>
      </c>
      <c r="K512" s="118">
        <v>3</v>
      </c>
      <c r="L512" s="118">
        <v>25.0762</v>
      </c>
      <c r="M512" s="118"/>
      <c r="N512" s="118">
        <v>17.5853</v>
      </c>
      <c r="O512" s="118">
        <v>0</v>
      </c>
      <c r="P512" s="120">
        <v>1155.7991</v>
      </c>
    </row>
    <row r="513" spans="1:16" x14ac:dyDescent="0.25">
      <c r="A513" s="118" t="s">
        <v>453</v>
      </c>
      <c r="B513" s="120">
        <v>4228.4991</v>
      </c>
      <c r="C513" s="118">
        <v>87.936300000000003</v>
      </c>
      <c r="D513" s="120">
        <v>4316.4354000000003</v>
      </c>
      <c r="E513" s="120">
        <v>2503.6999999999998</v>
      </c>
      <c r="F513" s="120">
        <v>1356.2239999999999</v>
      </c>
      <c r="G513" s="118">
        <v>286.86900000000003</v>
      </c>
      <c r="H513" s="118">
        <v>672</v>
      </c>
      <c r="I513" s="118">
        <v>520.56209999999999</v>
      </c>
      <c r="J513" s="118">
        <v>113.5784</v>
      </c>
      <c r="K513" s="118">
        <v>281</v>
      </c>
      <c r="L513" s="118">
        <v>107.9109</v>
      </c>
      <c r="M513" s="118">
        <v>103.8535</v>
      </c>
      <c r="N513" s="118">
        <v>0</v>
      </c>
      <c r="O513" s="118">
        <v>0</v>
      </c>
      <c r="P513" s="120">
        <v>4820.7362999999996</v>
      </c>
    </row>
    <row r="514" spans="1:16" x14ac:dyDescent="0.25">
      <c r="A514" s="118" t="s">
        <v>454</v>
      </c>
      <c r="B514" s="120">
        <v>1216.1524999999999</v>
      </c>
      <c r="C514" s="118">
        <v>55.886400000000002</v>
      </c>
      <c r="D514" s="120">
        <v>1272.0389</v>
      </c>
      <c r="E514" s="118">
        <v>856.1</v>
      </c>
      <c r="F514" s="118">
        <v>399.6746</v>
      </c>
      <c r="G514" s="118">
        <v>114.1063</v>
      </c>
      <c r="H514" s="118">
        <v>173</v>
      </c>
      <c r="I514" s="118">
        <v>153.40790000000001</v>
      </c>
      <c r="J514" s="118">
        <v>14.694100000000001</v>
      </c>
      <c r="K514" s="118">
        <v>49</v>
      </c>
      <c r="L514" s="118">
        <v>31.800999999999998</v>
      </c>
      <c r="M514" s="118">
        <v>10.3194</v>
      </c>
      <c r="N514" s="118">
        <v>13.6273</v>
      </c>
      <c r="O514" s="118">
        <v>0</v>
      </c>
      <c r="P514" s="120">
        <v>1424.7860000000001</v>
      </c>
    </row>
    <row r="515" spans="1:16" x14ac:dyDescent="0.25">
      <c r="A515" s="118" t="s">
        <v>563</v>
      </c>
      <c r="B515" s="118">
        <v>323.29480000000001</v>
      </c>
      <c r="C515" s="118">
        <v>13.849</v>
      </c>
      <c r="D515" s="118">
        <v>227.16139999999999</v>
      </c>
      <c r="E515" s="118">
        <v>195</v>
      </c>
      <c r="F515" s="118">
        <v>105.9306</v>
      </c>
      <c r="G515" s="118">
        <v>22.267399999999999</v>
      </c>
      <c r="H515" s="118">
        <v>35</v>
      </c>
      <c r="I515" s="118">
        <v>27.395700000000001</v>
      </c>
      <c r="J515" s="118">
        <v>5.7032999999999996</v>
      </c>
      <c r="K515" s="118">
        <v>1</v>
      </c>
      <c r="L515" s="118">
        <v>5.6790000000000003</v>
      </c>
      <c r="M515" s="118"/>
      <c r="N515" s="118">
        <v>0</v>
      </c>
      <c r="O515" s="118">
        <v>0</v>
      </c>
      <c r="P515" s="118">
        <v>365.11450000000002</v>
      </c>
    </row>
    <row r="516" spans="1:16" x14ac:dyDescent="0.25">
      <c r="A516" s="118" t="s">
        <v>564</v>
      </c>
      <c r="B516" s="118">
        <v>58.482799999999997</v>
      </c>
      <c r="C516" s="118"/>
      <c r="D516" s="118">
        <v>44.968200000000003</v>
      </c>
      <c r="E516" s="118">
        <v>45</v>
      </c>
      <c r="F516" s="118">
        <v>18.375299999999999</v>
      </c>
      <c r="G516" s="118">
        <v>6.6562000000000001</v>
      </c>
      <c r="H516" s="118">
        <v>16</v>
      </c>
      <c r="I516" s="118">
        <v>5.4231999999999996</v>
      </c>
      <c r="J516" s="118">
        <v>7.9325999999999999</v>
      </c>
      <c r="K516" s="118"/>
      <c r="L516" s="118">
        <v>1.1242000000000001</v>
      </c>
      <c r="M516" s="118"/>
      <c r="N516" s="118">
        <v>0</v>
      </c>
      <c r="O516" s="118">
        <v>0</v>
      </c>
      <c r="P516" s="118">
        <v>73.071600000000004</v>
      </c>
    </row>
    <row r="517" spans="1:16" x14ac:dyDescent="0.25">
      <c r="A517" s="118" t="s">
        <v>565</v>
      </c>
      <c r="B517" s="118">
        <v>104.2591</v>
      </c>
      <c r="C517" s="118">
        <v>4.2260999999999997</v>
      </c>
      <c r="D517" s="118">
        <v>83.830200000000005</v>
      </c>
      <c r="E517" s="118">
        <v>77.680000000000007</v>
      </c>
      <c r="F517" s="118">
        <v>34.085999999999999</v>
      </c>
      <c r="G517" s="118">
        <v>10.8985</v>
      </c>
      <c r="H517" s="118">
        <v>18</v>
      </c>
      <c r="I517" s="118">
        <v>10.1099</v>
      </c>
      <c r="J517" s="118">
        <v>5.9176000000000002</v>
      </c>
      <c r="K517" s="118"/>
      <c r="L517" s="118">
        <v>2.0958000000000001</v>
      </c>
      <c r="M517" s="118"/>
      <c r="N517" s="118">
        <v>1.8121</v>
      </c>
      <c r="O517" s="118">
        <v>0</v>
      </c>
      <c r="P517" s="118">
        <v>127.1134</v>
      </c>
    </row>
    <row r="518" spans="1:16" x14ac:dyDescent="0.25">
      <c r="A518" s="118" t="s">
        <v>455</v>
      </c>
      <c r="B518" s="118">
        <v>869.85950000000003</v>
      </c>
      <c r="C518" s="118">
        <v>16.8337</v>
      </c>
      <c r="D518" s="118">
        <v>886.69320000000005</v>
      </c>
      <c r="E518" s="118">
        <v>506.87</v>
      </c>
      <c r="F518" s="118">
        <v>278.59899999999999</v>
      </c>
      <c r="G518" s="118">
        <v>57.067700000000002</v>
      </c>
      <c r="H518" s="118">
        <v>161</v>
      </c>
      <c r="I518" s="118">
        <v>106.93519999999999</v>
      </c>
      <c r="J518" s="118">
        <v>40.5486</v>
      </c>
      <c r="K518" s="118">
        <v>8</v>
      </c>
      <c r="L518" s="118">
        <v>22.167300000000001</v>
      </c>
      <c r="M518" s="118"/>
      <c r="N518" s="118">
        <v>0</v>
      </c>
      <c r="O518" s="118">
        <v>0</v>
      </c>
      <c r="P518" s="118">
        <v>984.30949999999996</v>
      </c>
    </row>
    <row r="519" spans="1:16" x14ac:dyDescent="0.25">
      <c r="A519" s="118" t="s">
        <v>456</v>
      </c>
      <c r="B519" s="118">
        <v>391.10520000000002</v>
      </c>
      <c r="C519" s="118">
        <v>13.9962</v>
      </c>
      <c r="D519" s="118">
        <v>405.10140000000001</v>
      </c>
      <c r="E519" s="118">
        <v>251</v>
      </c>
      <c r="F519" s="118">
        <v>127.2829</v>
      </c>
      <c r="G519" s="118">
        <v>30.929300000000001</v>
      </c>
      <c r="H519" s="118">
        <v>59</v>
      </c>
      <c r="I519" s="118">
        <v>48.855200000000004</v>
      </c>
      <c r="J519" s="118">
        <v>7.6086</v>
      </c>
      <c r="K519" s="118"/>
      <c r="L519" s="118">
        <v>10.1275</v>
      </c>
      <c r="M519" s="118"/>
      <c r="N519" s="118">
        <v>0</v>
      </c>
      <c r="O519" s="118">
        <v>0</v>
      </c>
      <c r="P519" s="118">
        <v>443.63929999999999</v>
      </c>
    </row>
    <row r="520" spans="1:16" x14ac:dyDescent="0.25">
      <c r="A520" s="118" t="s">
        <v>457</v>
      </c>
      <c r="B520" s="118">
        <v>719.64390000000003</v>
      </c>
      <c r="C520" s="118"/>
      <c r="D520" s="118">
        <v>719.64390000000003</v>
      </c>
      <c r="E520" s="118">
        <v>437.71</v>
      </c>
      <c r="F520" s="118">
        <v>226.1121</v>
      </c>
      <c r="G520" s="118">
        <v>52.899500000000003</v>
      </c>
      <c r="H520" s="118">
        <v>111</v>
      </c>
      <c r="I520" s="118">
        <v>86.789100000000005</v>
      </c>
      <c r="J520" s="118">
        <v>18.158200000000001</v>
      </c>
      <c r="K520" s="118"/>
      <c r="L520" s="118">
        <v>17.991099999999999</v>
      </c>
      <c r="M520" s="118"/>
      <c r="N520" s="118">
        <v>0</v>
      </c>
      <c r="O520" s="118">
        <v>0</v>
      </c>
      <c r="P520" s="118">
        <v>790.70159999999998</v>
      </c>
    </row>
    <row r="521" spans="1:16" x14ac:dyDescent="0.25">
      <c r="A521" s="118" t="s">
        <v>458</v>
      </c>
      <c r="B521" s="118">
        <v>651.03579999999999</v>
      </c>
      <c r="C521" s="118">
        <v>25.703299999999999</v>
      </c>
      <c r="D521" s="118">
        <v>676.73910000000001</v>
      </c>
      <c r="E521" s="118">
        <v>466.59</v>
      </c>
      <c r="F521" s="118">
        <v>212.63140000000001</v>
      </c>
      <c r="G521" s="118">
        <v>63.489600000000003</v>
      </c>
      <c r="H521" s="118">
        <v>131</v>
      </c>
      <c r="I521" s="118">
        <v>81.614699999999999</v>
      </c>
      <c r="J521" s="118">
        <v>37.038899999999998</v>
      </c>
      <c r="K521" s="118"/>
      <c r="L521" s="118">
        <v>16.918500000000002</v>
      </c>
      <c r="M521" s="118"/>
      <c r="N521" s="118">
        <v>4.7049000000000003</v>
      </c>
      <c r="O521" s="118">
        <v>0</v>
      </c>
      <c r="P521" s="118">
        <v>781.97249999999997</v>
      </c>
    </row>
    <row r="522" spans="1:16" x14ac:dyDescent="0.25">
      <c r="A522" s="118" t="s">
        <v>459</v>
      </c>
      <c r="B522" s="118">
        <v>477.1558</v>
      </c>
      <c r="C522" s="118">
        <v>28.5517</v>
      </c>
      <c r="D522" s="118">
        <v>505.70749999999998</v>
      </c>
      <c r="E522" s="118">
        <v>202.89</v>
      </c>
      <c r="F522" s="118">
        <v>158.89330000000001</v>
      </c>
      <c r="G522" s="118">
        <v>10.9992</v>
      </c>
      <c r="H522" s="118">
        <v>69</v>
      </c>
      <c r="I522" s="118">
        <v>60.988300000000002</v>
      </c>
      <c r="J522" s="118">
        <v>6.0087999999999999</v>
      </c>
      <c r="K522" s="118"/>
      <c r="L522" s="118">
        <v>12.6427</v>
      </c>
      <c r="M522" s="118"/>
      <c r="N522" s="118">
        <v>4.1269999999999998</v>
      </c>
      <c r="O522" s="118">
        <v>0</v>
      </c>
      <c r="P522" s="118">
        <v>526.84249999999997</v>
      </c>
    </row>
    <row r="523" spans="1:16" x14ac:dyDescent="0.25">
      <c r="A523" s="118" t="s">
        <v>566</v>
      </c>
      <c r="B523" s="118">
        <v>169.22210000000001</v>
      </c>
      <c r="C523" s="118">
        <v>5.1543999999999999</v>
      </c>
      <c r="D523" s="118">
        <v>130.0196</v>
      </c>
      <c r="E523" s="118">
        <v>138</v>
      </c>
      <c r="F523" s="118">
        <v>54.789099999999998</v>
      </c>
      <c r="G523" s="118">
        <v>20.802700000000002</v>
      </c>
      <c r="H523" s="118">
        <v>36</v>
      </c>
      <c r="I523" s="118">
        <v>15.680400000000001</v>
      </c>
      <c r="J523" s="118">
        <v>15.239699999999999</v>
      </c>
      <c r="K523" s="118"/>
      <c r="L523" s="118">
        <v>3.2505000000000002</v>
      </c>
      <c r="M523" s="118"/>
      <c r="N523" s="118">
        <v>4.0876999999999999</v>
      </c>
      <c r="O523" s="118">
        <v>0</v>
      </c>
      <c r="P523" s="118">
        <v>214.50659999999999</v>
      </c>
    </row>
    <row r="524" spans="1:16" x14ac:dyDescent="0.25">
      <c r="A524" s="118" t="s">
        <v>460</v>
      </c>
      <c r="B524" s="120">
        <v>2161.7901000000002</v>
      </c>
      <c r="C524" s="118">
        <v>48.877499999999998</v>
      </c>
      <c r="D524" s="120">
        <v>2210.6676000000002</v>
      </c>
      <c r="E524" s="120">
        <v>1218.45</v>
      </c>
      <c r="F524" s="118">
        <v>694.59180000000003</v>
      </c>
      <c r="G524" s="118">
        <v>130.96459999999999</v>
      </c>
      <c r="H524" s="118">
        <v>340</v>
      </c>
      <c r="I524" s="118">
        <v>266.60649999999998</v>
      </c>
      <c r="J524" s="118">
        <v>55.045099999999998</v>
      </c>
      <c r="K524" s="118">
        <v>12</v>
      </c>
      <c r="L524" s="118">
        <v>55.2667</v>
      </c>
      <c r="M524" s="118"/>
      <c r="N524" s="118">
        <v>0</v>
      </c>
      <c r="O524" s="118">
        <v>0</v>
      </c>
      <c r="P524" s="120">
        <v>2396.6772999999998</v>
      </c>
    </row>
    <row r="525" spans="1:16" x14ac:dyDescent="0.25">
      <c r="A525" s="118" t="s">
        <v>461</v>
      </c>
      <c r="B525" s="118">
        <v>171.4811</v>
      </c>
      <c r="C525" s="118"/>
      <c r="D525" s="118">
        <v>171.4811</v>
      </c>
      <c r="E525" s="118">
        <v>96</v>
      </c>
      <c r="F525" s="118">
        <v>53.879399999999997</v>
      </c>
      <c r="G525" s="118">
        <v>10.530200000000001</v>
      </c>
      <c r="H525" s="118">
        <v>32</v>
      </c>
      <c r="I525" s="118">
        <v>20.680599999999998</v>
      </c>
      <c r="J525" s="118">
        <v>8.4894999999999996</v>
      </c>
      <c r="K525" s="118">
        <v>2</v>
      </c>
      <c r="L525" s="118">
        <v>4.2869999999999999</v>
      </c>
      <c r="M525" s="118"/>
      <c r="N525" s="118">
        <v>0</v>
      </c>
      <c r="O525" s="118">
        <v>0</v>
      </c>
      <c r="P525" s="118">
        <v>190.5008</v>
      </c>
    </row>
    <row r="526" spans="1:16" x14ac:dyDescent="0.25">
      <c r="A526" s="118" t="s">
        <v>462</v>
      </c>
      <c r="B526" s="118">
        <v>161.87200000000001</v>
      </c>
      <c r="C526" s="118">
        <v>5.2302999999999997</v>
      </c>
      <c r="D526" s="118">
        <v>167.10230000000001</v>
      </c>
      <c r="E526" s="118">
        <v>109.7</v>
      </c>
      <c r="F526" s="118">
        <v>52.503500000000003</v>
      </c>
      <c r="G526" s="118">
        <v>14.299099999999999</v>
      </c>
      <c r="H526" s="118">
        <v>28</v>
      </c>
      <c r="I526" s="118">
        <v>20.1525</v>
      </c>
      <c r="J526" s="118">
        <v>5.8856000000000002</v>
      </c>
      <c r="K526" s="118">
        <v>1</v>
      </c>
      <c r="L526" s="118">
        <v>4.1776</v>
      </c>
      <c r="M526" s="118"/>
      <c r="N526" s="118">
        <v>0</v>
      </c>
      <c r="O526" s="118">
        <v>0</v>
      </c>
      <c r="P526" s="118">
        <v>187.28700000000001</v>
      </c>
    </row>
    <row r="527" spans="1:16" x14ac:dyDescent="0.25">
      <c r="A527" s="118" t="s">
        <v>463</v>
      </c>
      <c r="B527" s="118">
        <v>184.63030000000001</v>
      </c>
      <c r="C527" s="118">
        <v>1.5869</v>
      </c>
      <c r="D527" s="118">
        <v>186.21719999999999</v>
      </c>
      <c r="E527" s="118">
        <v>123</v>
      </c>
      <c r="F527" s="118">
        <v>58.509399999999999</v>
      </c>
      <c r="G527" s="118">
        <v>16.122599999999998</v>
      </c>
      <c r="H527" s="118">
        <v>25</v>
      </c>
      <c r="I527" s="118">
        <v>22.457799999999999</v>
      </c>
      <c r="J527" s="118">
        <v>1.9067000000000001</v>
      </c>
      <c r="K527" s="118"/>
      <c r="L527" s="118">
        <v>4.6554000000000002</v>
      </c>
      <c r="M527" s="118"/>
      <c r="N527" s="118">
        <v>0</v>
      </c>
      <c r="O527" s="118">
        <v>0</v>
      </c>
      <c r="P527" s="118">
        <v>204.2465</v>
      </c>
    </row>
    <row r="528" spans="1:16" x14ac:dyDescent="0.25">
      <c r="A528" s="118" t="s">
        <v>464</v>
      </c>
      <c r="B528" s="120">
        <v>1560.3858</v>
      </c>
      <c r="C528" s="118">
        <v>93.458600000000004</v>
      </c>
      <c r="D528" s="120">
        <v>1653.8444</v>
      </c>
      <c r="E528" s="118">
        <v>732.73</v>
      </c>
      <c r="F528" s="118">
        <v>519.63789999999995</v>
      </c>
      <c r="G528" s="118">
        <v>53.273000000000003</v>
      </c>
      <c r="H528" s="118">
        <v>278</v>
      </c>
      <c r="I528" s="118">
        <v>199.45359999999999</v>
      </c>
      <c r="J528" s="118">
        <v>58.909799999999997</v>
      </c>
      <c r="K528" s="118">
        <v>97</v>
      </c>
      <c r="L528" s="118">
        <v>41.3461</v>
      </c>
      <c r="M528" s="118">
        <v>33.392299999999999</v>
      </c>
      <c r="N528" s="118">
        <v>0</v>
      </c>
      <c r="O528" s="118">
        <v>0</v>
      </c>
      <c r="P528" s="120">
        <v>1799.4195</v>
      </c>
    </row>
    <row r="529" spans="1:16" x14ac:dyDescent="0.25">
      <c r="A529" s="118" t="s">
        <v>465</v>
      </c>
      <c r="B529" s="120">
        <v>2750.6448</v>
      </c>
      <c r="C529" s="118">
        <v>102.8848</v>
      </c>
      <c r="D529" s="120">
        <v>2853.5295999999998</v>
      </c>
      <c r="E529" s="120">
        <v>1462.81</v>
      </c>
      <c r="F529" s="118">
        <v>896.57899999999995</v>
      </c>
      <c r="G529" s="118">
        <v>141.55770000000001</v>
      </c>
      <c r="H529" s="118">
        <v>527</v>
      </c>
      <c r="I529" s="118">
        <v>344.13569999999999</v>
      </c>
      <c r="J529" s="118">
        <v>137.1482</v>
      </c>
      <c r="K529" s="118">
        <v>24</v>
      </c>
      <c r="L529" s="118">
        <v>71.338200000000001</v>
      </c>
      <c r="M529" s="118"/>
      <c r="N529" s="118">
        <v>0</v>
      </c>
      <c r="O529" s="118">
        <v>0</v>
      </c>
      <c r="P529" s="120">
        <v>3132.2354999999998</v>
      </c>
    </row>
    <row r="530" spans="1:16" x14ac:dyDescent="0.25">
      <c r="A530" s="118" t="s">
        <v>466</v>
      </c>
      <c r="B530" s="118">
        <v>782.78989999999999</v>
      </c>
      <c r="C530" s="118">
        <v>43.555599999999998</v>
      </c>
      <c r="D530" s="118">
        <v>826.34550000000002</v>
      </c>
      <c r="E530" s="118">
        <v>610.38</v>
      </c>
      <c r="F530" s="118">
        <v>259.63780000000003</v>
      </c>
      <c r="G530" s="118">
        <v>87.685599999999994</v>
      </c>
      <c r="H530" s="118">
        <v>120</v>
      </c>
      <c r="I530" s="118">
        <v>99.657300000000006</v>
      </c>
      <c r="J530" s="118">
        <v>15.257</v>
      </c>
      <c r="K530" s="118"/>
      <c r="L530" s="118">
        <v>20.6586</v>
      </c>
      <c r="M530" s="118"/>
      <c r="N530" s="118">
        <v>0</v>
      </c>
      <c r="O530" s="118">
        <v>0</v>
      </c>
      <c r="P530" s="118">
        <v>929.28809999999999</v>
      </c>
    </row>
    <row r="531" spans="1:16" x14ac:dyDescent="0.25">
      <c r="A531" s="118" t="s">
        <v>467</v>
      </c>
      <c r="B531" s="120">
        <v>1925.0598</v>
      </c>
      <c r="C531" s="118">
        <v>51.307200000000002</v>
      </c>
      <c r="D531" s="120">
        <v>1976.367</v>
      </c>
      <c r="E531" s="120">
        <v>1267.78</v>
      </c>
      <c r="F531" s="118">
        <v>620.97450000000003</v>
      </c>
      <c r="G531" s="118">
        <v>161.70140000000001</v>
      </c>
      <c r="H531" s="118">
        <v>384</v>
      </c>
      <c r="I531" s="118">
        <v>238.34989999999999</v>
      </c>
      <c r="J531" s="118">
        <v>109.2376</v>
      </c>
      <c r="K531" s="118"/>
      <c r="L531" s="118">
        <v>49.409199999999998</v>
      </c>
      <c r="M531" s="118"/>
      <c r="N531" s="118">
        <v>0</v>
      </c>
      <c r="O531" s="118">
        <v>0</v>
      </c>
      <c r="P531" s="120">
        <v>2247.306</v>
      </c>
    </row>
    <row r="532" spans="1:16" x14ac:dyDescent="0.25">
      <c r="A532" s="118" t="s">
        <v>567</v>
      </c>
      <c r="B532" s="118">
        <v>206.9512</v>
      </c>
      <c r="C532" s="118">
        <v>6.3849999999999998</v>
      </c>
      <c r="D532" s="118">
        <v>134.18369999999999</v>
      </c>
      <c r="E532" s="118">
        <v>185.47</v>
      </c>
      <c r="F532" s="118">
        <v>67.030199999999994</v>
      </c>
      <c r="G532" s="118">
        <v>29.6099</v>
      </c>
      <c r="H532" s="118">
        <v>20</v>
      </c>
      <c r="I532" s="118">
        <v>16.182600000000001</v>
      </c>
      <c r="J532" s="118">
        <v>2.8631000000000002</v>
      </c>
      <c r="K532" s="118"/>
      <c r="L532" s="118">
        <v>3.3546</v>
      </c>
      <c r="M532" s="118"/>
      <c r="N532" s="118">
        <v>5.7464000000000004</v>
      </c>
      <c r="O532" s="118">
        <v>0</v>
      </c>
      <c r="P532" s="118">
        <v>251.5556</v>
      </c>
    </row>
    <row r="533" spans="1:16" x14ac:dyDescent="0.25">
      <c r="A533" s="118" t="s">
        <v>468</v>
      </c>
      <c r="B533" s="118">
        <v>349.65629999999999</v>
      </c>
      <c r="C533" s="118"/>
      <c r="D533" s="118">
        <v>349.65629999999999</v>
      </c>
      <c r="E533" s="118">
        <v>217</v>
      </c>
      <c r="F533" s="118">
        <v>109.86199999999999</v>
      </c>
      <c r="G533" s="118">
        <v>26.784500000000001</v>
      </c>
      <c r="H533" s="118">
        <v>63</v>
      </c>
      <c r="I533" s="118">
        <v>42.168500000000002</v>
      </c>
      <c r="J533" s="118">
        <v>15.6236</v>
      </c>
      <c r="K533" s="118"/>
      <c r="L533" s="118">
        <v>8.7414000000000005</v>
      </c>
      <c r="M533" s="118"/>
      <c r="N533" s="118">
        <v>0</v>
      </c>
      <c r="O533" s="118">
        <v>0</v>
      </c>
      <c r="P533" s="118">
        <v>392.06439999999998</v>
      </c>
    </row>
    <row r="534" spans="1:16" x14ac:dyDescent="0.25">
      <c r="A534" s="118" t="s">
        <v>469</v>
      </c>
      <c r="B534" s="118">
        <v>637.81590000000006</v>
      </c>
      <c r="C534" s="118">
        <v>24.722300000000001</v>
      </c>
      <c r="D534" s="118">
        <v>662.53819999999996</v>
      </c>
      <c r="E534" s="118">
        <v>410</v>
      </c>
      <c r="F534" s="118">
        <v>208.1695</v>
      </c>
      <c r="G534" s="118">
        <v>50.457599999999999</v>
      </c>
      <c r="H534" s="118">
        <v>115</v>
      </c>
      <c r="I534" s="118">
        <v>79.902100000000004</v>
      </c>
      <c r="J534" s="118">
        <v>26.323399999999999</v>
      </c>
      <c r="K534" s="118"/>
      <c r="L534" s="118">
        <v>16.563500000000001</v>
      </c>
      <c r="M534" s="118"/>
      <c r="N534" s="118">
        <v>0</v>
      </c>
      <c r="O534" s="118">
        <v>0</v>
      </c>
      <c r="P534" s="118">
        <v>739.31920000000002</v>
      </c>
    </row>
    <row r="535" spans="1:16" x14ac:dyDescent="0.25">
      <c r="A535" s="118" t="s">
        <v>470</v>
      </c>
      <c r="B535" s="118">
        <v>836.47439999999995</v>
      </c>
      <c r="C535" s="118">
        <v>41.168399999999998</v>
      </c>
      <c r="D535" s="118">
        <v>877.64279999999997</v>
      </c>
      <c r="E535" s="118">
        <v>600.21</v>
      </c>
      <c r="F535" s="118">
        <v>275.75540000000001</v>
      </c>
      <c r="G535" s="118">
        <v>81.113699999999994</v>
      </c>
      <c r="H535" s="118">
        <v>184</v>
      </c>
      <c r="I535" s="118">
        <v>105.8437</v>
      </c>
      <c r="J535" s="118">
        <v>58.617199999999997</v>
      </c>
      <c r="K535" s="118"/>
      <c r="L535" s="118">
        <v>21.941099999999999</v>
      </c>
      <c r="M535" s="118"/>
      <c r="N535" s="118">
        <v>21.983599999999999</v>
      </c>
      <c r="O535" s="118">
        <v>0</v>
      </c>
      <c r="P535" s="120">
        <v>1039.3572999999999</v>
      </c>
    </row>
    <row r="536" spans="1:16" x14ac:dyDescent="0.25">
      <c r="A536" s="118" t="s">
        <v>471</v>
      </c>
      <c r="B536" s="118">
        <v>279.06349999999998</v>
      </c>
      <c r="C536" s="118">
        <v>1.548</v>
      </c>
      <c r="D536" s="118">
        <v>280.61149999999998</v>
      </c>
      <c r="E536" s="118">
        <v>174</v>
      </c>
      <c r="F536" s="118">
        <v>88.168099999999995</v>
      </c>
      <c r="G536" s="118">
        <v>21.457999999999998</v>
      </c>
      <c r="H536" s="118">
        <v>69</v>
      </c>
      <c r="I536" s="118">
        <v>33.841700000000003</v>
      </c>
      <c r="J536" s="118">
        <v>26.3687</v>
      </c>
      <c r="K536" s="118"/>
      <c r="L536" s="118">
        <v>7.0152999999999999</v>
      </c>
      <c r="M536" s="118"/>
      <c r="N536" s="118">
        <v>5.6886999999999999</v>
      </c>
      <c r="O536" s="118">
        <v>0</v>
      </c>
      <c r="P536" s="118">
        <v>334.12689999999998</v>
      </c>
    </row>
    <row r="537" spans="1:16" x14ac:dyDescent="0.25">
      <c r="A537" s="118" t="s">
        <v>472</v>
      </c>
      <c r="B537" s="118">
        <v>504.57049999999998</v>
      </c>
      <c r="C537" s="118">
        <v>27.046500000000002</v>
      </c>
      <c r="D537" s="118">
        <v>531.61699999999996</v>
      </c>
      <c r="E537" s="118">
        <v>283</v>
      </c>
      <c r="F537" s="118">
        <v>167.0341</v>
      </c>
      <c r="G537" s="118">
        <v>28.991499999999998</v>
      </c>
      <c r="H537" s="118">
        <v>82</v>
      </c>
      <c r="I537" s="118">
        <v>64.113</v>
      </c>
      <c r="J537" s="118">
        <v>13.4152</v>
      </c>
      <c r="K537" s="118"/>
      <c r="L537" s="118">
        <v>13.2904</v>
      </c>
      <c r="M537" s="118"/>
      <c r="N537" s="118">
        <v>8.3666</v>
      </c>
      <c r="O537" s="118">
        <v>0</v>
      </c>
      <c r="P537" s="118">
        <v>582.39030000000002</v>
      </c>
    </row>
    <row r="538" spans="1:16" x14ac:dyDescent="0.25">
      <c r="A538" s="118" t="s">
        <v>473</v>
      </c>
      <c r="B538" s="120">
        <v>2772.2701999999999</v>
      </c>
      <c r="C538" s="118">
        <v>74.711500000000001</v>
      </c>
      <c r="D538" s="120">
        <v>2846.9816999999998</v>
      </c>
      <c r="E538" s="120">
        <v>1320.11</v>
      </c>
      <c r="F538" s="118">
        <v>894.52170000000001</v>
      </c>
      <c r="G538" s="118">
        <v>106.39709999999999</v>
      </c>
      <c r="H538" s="118">
        <v>443</v>
      </c>
      <c r="I538" s="118">
        <v>343.346</v>
      </c>
      <c r="J538" s="118">
        <v>74.740499999999997</v>
      </c>
      <c r="K538" s="118">
        <v>12</v>
      </c>
      <c r="L538" s="118">
        <v>71.174499999999995</v>
      </c>
      <c r="M538" s="118"/>
      <c r="N538" s="118">
        <v>11.667400000000001</v>
      </c>
      <c r="O538" s="118">
        <v>0</v>
      </c>
      <c r="P538" s="120">
        <v>3039.7867000000001</v>
      </c>
    </row>
    <row r="539" spans="1:16" x14ac:dyDescent="0.25">
      <c r="A539" s="118" t="s">
        <v>474</v>
      </c>
      <c r="B539" s="118">
        <v>604.91970000000003</v>
      </c>
      <c r="C539" s="118">
        <v>21.962800000000001</v>
      </c>
      <c r="D539" s="118">
        <v>626.88250000000005</v>
      </c>
      <c r="E539" s="118">
        <v>419</v>
      </c>
      <c r="F539" s="118">
        <v>196.9665</v>
      </c>
      <c r="G539" s="118">
        <v>55.508400000000002</v>
      </c>
      <c r="H539" s="118">
        <v>92</v>
      </c>
      <c r="I539" s="118">
        <v>75.602000000000004</v>
      </c>
      <c r="J539" s="118">
        <v>12.298500000000001</v>
      </c>
      <c r="K539" s="118">
        <v>2</v>
      </c>
      <c r="L539" s="118">
        <v>15.6721</v>
      </c>
      <c r="M539" s="118"/>
      <c r="N539" s="118">
        <v>0</v>
      </c>
      <c r="O539" s="118">
        <v>0</v>
      </c>
      <c r="P539" s="118">
        <v>694.68939999999998</v>
      </c>
    </row>
    <row r="540" spans="1:16" x14ac:dyDescent="0.25">
      <c r="A540" s="118" t="s">
        <v>475</v>
      </c>
      <c r="B540" s="118">
        <v>275.08710000000002</v>
      </c>
      <c r="C540" s="118">
        <v>0.85240000000000005</v>
      </c>
      <c r="D540" s="118">
        <v>275.93950000000001</v>
      </c>
      <c r="E540" s="118">
        <v>139</v>
      </c>
      <c r="F540" s="118">
        <v>86.700199999999995</v>
      </c>
      <c r="G540" s="118">
        <v>13.074999999999999</v>
      </c>
      <c r="H540" s="118">
        <v>39</v>
      </c>
      <c r="I540" s="118">
        <v>33.278300000000002</v>
      </c>
      <c r="J540" s="118">
        <v>4.2912999999999997</v>
      </c>
      <c r="K540" s="118"/>
      <c r="L540" s="118">
        <v>6.8985000000000003</v>
      </c>
      <c r="M540" s="118"/>
      <c r="N540" s="118">
        <v>0</v>
      </c>
      <c r="O540" s="118">
        <v>0</v>
      </c>
      <c r="P540" s="118">
        <v>293.30579999999998</v>
      </c>
    </row>
    <row r="541" spans="1:16" x14ac:dyDescent="0.25">
      <c r="A541" s="118" t="s">
        <v>476</v>
      </c>
      <c r="B541" s="118">
        <v>326.2835</v>
      </c>
      <c r="C541" s="118"/>
      <c r="D541" s="118">
        <v>326.2835</v>
      </c>
      <c r="E541" s="118">
        <v>209</v>
      </c>
      <c r="F541" s="118">
        <v>102.5183</v>
      </c>
      <c r="G541" s="118">
        <v>26.6204</v>
      </c>
      <c r="H541" s="118">
        <v>56</v>
      </c>
      <c r="I541" s="118">
        <v>39.349800000000002</v>
      </c>
      <c r="J541" s="118">
        <v>12.4877</v>
      </c>
      <c r="K541" s="118"/>
      <c r="L541" s="118">
        <v>8.1570999999999998</v>
      </c>
      <c r="M541" s="118"/>
      <c r="N541" s="118">
        <v>0</v>
      </c>
      <c r="O541" s="118">
        <v>0</v>
      </c>
      <c r="P541" s="118">
        <v>365.39159999999998</v>
      </c>
    </row>
    <row r="542" spans="1:16" x14ac:dyDescent="0.25">
      <c r="A542" s="118" t="s">
        <v>477</v>
      </c>
      <c r="B542" s="118">
        <v>636.05399999999997</v>
      </c>
      <c r="C542" s="118">
        <v>44.865900000000003</v>
      </c>
      <c r="D542" s="118">
        <v>680.91989999999998</v>
      </c>
      <c r="E542" s="118">
        <v>418</v>
      </c>
      <c r="F542" s="118">
        <v>213.94499999999999</v>
      </c>
      <c r="G542" s="118">
        <v>51.0137</v>
      </c>
      <c r="H542" s="118">
        <v>72</v>
      </c>
      <c r="I542" s="118">
        <v>82.118899999999996</v>
      </c>
      <c r="J542" s="118"/>
      <c r="K542" s="118"/>
      <c r="L542" s="118">
        <v>17.023</v>
      </c>
      <c r="M542" s="118"/>
      <c r="N542" s="118">
        <v>0</v>
      </c>
      <c r="O542" s="118">
        <v>0</v>
      </c>
      <c r="P542" s="118">
        <v>731.93359999999996</v>
      </c>
    </row>
    <row r="543" spans="1:16" x14ac:dyDescent="0.25">
      <c r="A543" s="118" t="s">
        <v>478</v>
      </c>
      <c r="B543" s="120">
        <v>1327.2832000000001</v>
      </c>
      <c r="C543" s="118">
        <v>52.675400000000003</v>
      </c>
      <c r="D543" s="120">
        <v>1379.9585999999999</v>
      </c>
      <c r="E543" s="118">
        <v>755.47</v>
      </c>
      <c r="F543" s="118">
        <v>433.58300000000003</v>
      </c>
      <c r="G543" s="118">
        <v>80.471800000000002</v>
      </c>
      <c r="H543" s="118">
        <v>204</v>
      </c>
      <c r="I543" s="118">
        <v>166.423</v>
      </c>
      <c r="J543" s="118">
        <v>28.182700000000001</v>
      </c>
      <c r="K543" s="118"/>
      <c r="L543" s="118">
        <v>34.499000000000002</v>
      </c>
      <c r="M543" s="118"/>
      <c r="N543" s="118">
        <v>0</v>
      </c>
      <c r="O543" s="118">
        <v>0</v>
      </c>
      <c r="P543" s="120">
        <v>1488.6131</v>
      </c>
    </row>
    <row r="544" spans="1:16" x14ac:dyDescent="0.25">
      <c r="A544" s="118" t="s">
        <v>479</v>
      </c>
      <c r="B544" s="118">
        <v>609.2414</v>
      </c>
      <c r="C544" s="118">
        <v>43.419699999999999</v>
      </c>
      <c r="D544" s="118">
        <v>652.66110000000003</v>
      </c>
      <c r="E544" s="118">
        <v>370</v>
      </c>
      <c r="F544" s="118">
        <v>205.06610000000001</v>
      </c>
      <c r="G544" s="118">
        <v>41.233499999999999</v>
      </c>
      <c r="H544" s="118">
        <v>80</v>
      </c>
      <c r="I544" s="118">
        <v>78.710899999999995</v>
      </c>
      <c r="J544" s="118">
        <v>0.96679999999999999</v>
      </c>
      <c r="K544" s="118"/>
      <c r="L544" s="118">
        <v>16.316500000000001</v>
      </c>
      <c r="M544" s="118"/>
      <c r="N544" s="118">
        <v>0</v>
      </c>
      <c r="O544" s="118">
        <v>0</v>
      </c>
      <c r="P544" s="118">
        <v>694.8614</v>
      </c>
    </row>
    <row r="545" spans="1:16" x14ac:dyDescent="0.25">
      <c r="A545" s="118" t="s">
        <v>568</v>
      </c>
      <c r="B545" s="118">
        <v>64.609800000000007</v>
      </c>
      <c r="C545" s="118">
        <v>3.1185999999999998</v>
      </c>
      <c r="D545" s="118">
        <v>51.703299999999999</v>
      </c>
      <c r="E545" s="118">
        <v>52</v>
      </c>
      <c r="F545" s="118">
        <v>21.2803</v>
      </c>
      <c r="G545" s="118">
        <v>7.6798999999999999</v>
      </c>
      <c r="H545" s="118">
        <v>10</v>
      </c>
      <c r="I545" s="118">
        <v>6.2354000000000003</v>
      </c>
      <c r="J545" s="118">
        <v>2.8233999999999999</v>
      </c>
      <c r="K545" s="118"/>
      <c r="L545" s="118">
        <v>1.2926</v>
      </c>
      <c r="M545" s="118"/>
      <c r="N545" s="118">
        <v>0</v>
      </c>
      <c r="O545" s="118">
        <v>0</v>
      </c>
      <c r="P545" s="118">
        <v>78.231700000000004</v>
      </c>
    </row>
    <row r="546" spans="1:16" x14ac:dyDescent="0.25">
      <c r="A546" s="118" t="s">
        <v>480</v>
      </c>
      <c r="B546" s="120">
        <v>17398.091700000001</v>
      </c>
      <c r="C546" s="118">
        <v>397.72430000000003</v>
      </c>
      <c r="D546" s="120">
        <v>17795.815999999999</v>
      </c>
      <c r="E546" s="120">
        <v>16746.580000000002</v>
      </c>
      <c r="F546" s="120">
        <v>5591.4453999999996</v>
      </c>
      <c r="G546" s="120">
        <v>2788.7837</v>
      </c>
      <c r="H546" s="115">
        <v>2910</v>
      </c>
      <c r="I546" s="120">
        <v>2146.1754000000001</v>
      </c>
      <c r="J546" s="118">
        <v>572.86839999999995</v>
      </c>
      <c r="K546" s="115">
        <v>2048</v>
      </c>
      <c r="L546" s="118">
        <v>444.8954</v>
      </c>
      <c r="M546" s="118">
        <v>961.86279999999999</v>
      </c>
      <c r="N546" s="118">
        <v>681.41250000000002</v>
      </c>
      <c r="O546" s="118">
        <v>0</v>
      </c>
      <c r="P546" s="120">
        <v>22800.743399999999</v>
      </c>
    </row>
    <row r="547" spans="1:16" x14ac:dyDescent="0.25">
      <c r="A547" s="118" t="s">
        <v>481</v>
      </c>
      <c r="B547" s="118"/>
      <c r="C547" s="118"/>
      <c r="D547" s="118">
        <v>0</v>
      </c>
      <c r="E547" s="118"/>
      <c r="F547" s="118"/>
      <c r="G547" s="118"/>
      <c r="H547" s="118"/>
      <c r="I547" s="118">
        <v>0</v>
      </c>
      <c r="J547" s="118"/>
      <c r="K547" s="118"/>
      <c r="L547" s="118">
        <v>0</v>
      </c>
      <c r="M547" s="118"/>
      <c r="N547" s="118">
        <v>0</v>
      </c>
      <c r="O547" s="118">
        <v>0</v>
      </c>
      <c r="P547" s="118"/>
    </row>
    <row r="548" spans="1:16" x14ac:dyDescent="0.25">
      <c r="A548" s="118" t="s">
        <v>482</v>
      </c>
      <c r="B548" s="118">
        <v>655.70309999999995</v>
      </c>
      <c r="C548" s="118">
        <v>17.322700000000001</v>
      </c>
      <c r="D548" s="118">
        <v>673.0258</v>
      </c>
      <c r="E548" s="118">
        <v>640.66</v>
      </c>
      <c r="F548" s="118">
        <v>211.46469999999999</v>
      </c>
      <c r="G548" s="118">
        <v>107.2988</v>
      </c>
      <c r="H548" s="118">
        <v>77</v>
      </c>
      <c r="I548" s="118">
        <v>81.166899999999998</v>
      </c>
      <c r="J548" s="118"/>
      <c r="K548" s="118"/>
      <c r="L548" s="118">
        <v>16.825600000000001</v>
      </c>
      <c r="M548" s="118"/>
      <c r="N548" s="118">
        <v>0</v>
      </c>
      <c r="O548" s="118">
        <v>0</v>
      </c>
      <c r="P548" s="118">
        <v>780.32460000000003</v>
      </c>
    </row>
    <row r="549" spans="1:16" x14ac:dyDescent="0.25">
      <c r="A549" s="118" t="s">
        <v>483</v>
      </c>
      <c r="B549" s="118">
        <v>895.81290000000001</v>
      </c>
      <c r="C549" s="118">
        <v>14.989800000000001</v>
      </c>
      <c r="D549" s="118">
        <v>910.80269999999996</v>
      </c>
      <c r="E549" s="118">
        <v>631</v>
      </c>
      <c r="F549" s="118">
        <v>286.17419999999998</v>
      </c>
      <c r="G549" s="118">
        <v>86.206400000000002</v>
      </c>
      <c r="H549" s="118">
        <v>162</v>
      </c>
      <c r="I549" s="118">
        <v>109.8428</v>
      </c>
      <c r="J549" s="118">
        <v>39.117899999999999</v>
      </c>
      <c r="K549" s="118">
        <v>170</v>
      </c>
      <c r="L549" s="118">
        <v>22.770099999999999</v>
      </c>
      <c r="M549" s="118">
        <v>88.337999999999994</v>
      </c>
      <c r="N549" s="118">
        <v>19.118400000000001</v>
      </c>
      <c r="O549" s="118">
        <v>0</v>
      </c>
      <c r="P549" s="120">
        <v>1143.5834</v>
      </c>
    </row>
    <row r="550" spans="1:16" x14ac:dyDescent="0.25">
      <c r="A550" s="118" t="s">
        <v>1170</v>
      </c>
      <c r="B550" s="118"/>
      <c r="C550" s="118"/>
      <c r="D550" s="118">
        <v>0</v>
      </c>
      <c r="E550" s="118"/>
      <c r="F550" s="118"/>
      <c r="G550" s="118"/>
      <c r="H550" s="118"/>
      <c r="I550" s="118">
        <v>0</v>
      </c>
      <c r="J550" s="118"/>
      <c r="K550" s="118"/>
      <c r="L550" s="118">
        <v>0</v>
      </c>
      <c r="M550" s="118"/>
      <c r="N550" s="118">
        <v>0</v>
      </c>
      <c r="O550" s="118">
        <v>0</v>
      </c>
      <c r="P550" s="118"/>
    </row>
    <row r="551" spans="1:16" x14ac:dyDescent="0.25">
      <c r="A551" s="118" t="s">
        <v>484</v>
      </c>
      <c r="B551" s="120">
        <v>2709.1568000000002</v>
      </c>
      <c r="C551" s="118">
        <v>113.6528</v>
      </c>
      <c r="D551" s="120">
        <v>2822.8096</v>
      </c>
      <c r="E551" s="120">
        <v>2593.27</v>
      </c>
      <c r="F551" s="118">
        <v>886.92679999999996</v>
      </c>
      <c r="G551" s="118">
        <v>426.58580000000001</v>
      </c>
      <c r="H551" s="118">
        <v>305</v>
      </c>
      <c r="I551" s="118">
        <v>340.43079999999998</v>
      </c>
      <c r="J551" s="118"/>
      <c r="K551" s="118">
        <v>288</v>
      </c>
      <c r="L551" s="118">
        <v>70.5702</v>
      </c>
      <c r="M551" s="118">
        <v>130.4579</v>
      </c>
      <c r="N551" s="118">
        <v>88.931200000000004</v>
      </c>
      <c r="O551" s="118">
        <v>0</v>
      </c>
      <c r="P551" s="120">
        <v>3468.7845000000002</v>
      </c>
    </row>
    <row r="552" spans="1:16" x14ac:dyDescent="0.25">
      <c r="A552" s="118" t="s">
        <v>485</v>
      </c>
      <c r="B552" s="118">
        <v>203.44280000000001</v>
      </c>
      <c r="C552" s="118">
        <v>17.8687</v>
      </c>
      <c r="D552" s="118">
        <v>221.3115</v>
      </c>
      <c r="E552" s="118">
        <v>87</v>
      </c>
      <c r="F552" s="118">
        <v>69.536100000000005</v>
      </c>
      <c r="G552" s="118">
        <v>4.3659999999999997</v>
      </c>
      <c r="H552" s="118">
        <v>25</v>
      </c>
      <c r="I552" s="118">
        <v>26.690200000000001</v>
      </c>
      <c r="J552" s="118"/>
      <c r="K552" s="118"/>
      <c r="L552" s="118">
        <v>5.5327999999999999</v>
      </c>
      <c r="M552" s="118"/>
      <c r="N552" s="118">
        <v>0.81930000000000003</v>
      </c>
      <c r="O552" s="118">
        <v>0</v>
      </c>
      <c r="P552" s="118">
        <v>226.49680000000001</v>
      </c>
    </row>
    <row r="553" spans="1:16" x14ac:dyDescent="0.25">
      <c r="A553" s="118" t="s">
        <v>486</v>
      </c>
      <c r="B553" s="118">
        <v>404.89409999999998</v>
      </c>
      <c r="C553" s="118"/>
      <c r="D553" s="118">
        <v>404.89409999999998</v>
      </c>
      <c r="E553" s="118">
        <v>320.8</v>
      </c>
      <c r="F553" s="118">
        <v>127.21769999999999</v>
      </c>
      <c r="G553" s="118">
        <v>48.395600000000002</v>
      </c>
      <c r="H553" s="118">
        <v>65</v>
      </c>
      <c r="I553" s="118">
        <v>48.830199999999998</v>
      </c>
      <c r="J553" s="118">
        <v>12.1273</v>
      </c>
      <c r="K553" s="118">
        <v>87</v>
      </c>
      <c r="L553" s="118">
        <v>10.122400000000001</v>
      </c>
      <c r="M553" s="118">
        <v>46.126600000000003</v>
      </c>
      <c r="N553" s="118">
        <v>0</v>
      </c>
      <c r="O553" s="118">
        <v>0</v>
      </c>
      <c r="P553" s="118">
        <v>511.54360000000003</v>
      </c>
    </row>
    <row r="554" spans="1:16" x14ac:dyDescent="0.25">
      <c r="A554" s="118" t="s">
        <v>487</v>
      </c>
      <c r="B554" s="118">
        <v>435.03210000000001</v>
      </c>
      <c r="C554" s="118">
        <v>26.375</v>
      </c>
      <c r="D554" s="118">
        <v>461.40710000000001</v>
      </c>
      <c r="E554" s="118">
        <v>430.46</v>
      </c>
      <c r="F554" s="118">
        <v>144.97409999999999</v>
      </c>
      <c r="G554" s="118">
        <v>71.371499999999997</v>
      </c>
      <c r="H554" s="118">
        <v>45</v>
      </c>
      <c r="I554" s="118">
        <v>55.645699999999998</v>
      </c>
      <c r="J554" s="118"/>
      <c r="K554" s="118"/>
      <c r="L554" s="118">
        <v>11.5352</v>
      </c>
      <c r="M554" s="118"/>
      <c r="N554" s="118">
        <v>14.1494</v>
      </c>
      <c r="O554" s="118">
        <v>0.1736</v>
      </c>
      <c r="P554" s="118">
        <v>547.10159999999996</v>
      </c>
    </row>
    <row r="555" spans="1:16" x14ac:dyDescent="0.25">
      <c r="A555" s="118" t="s">
        <v>488</v>
      </c>
      <c r="B555" s="120">
        <v>2113.1282000000001</v>
      </c>
      <c r="C555" s="118">
        <v>54.843899999999998</v>
      </c>
      <c r="D555" s="120">
        <v>2167.9721</v>
      </c>
      <c r="E555" s="120">
        <v>2116.98</v>
      </c>
      <c r="F555" s="118">
        <v>681.17679999999996</v>
      </c>
      <c r="G555" s="118">
        <v>358.95080000000002</v>
      </c>
      <c r="H555" s="118">
        <v>263</v>
      </c>
      <c r="I555" s="118">
        <v>261.45740000000001</v>
      </c>
      <c r="J555" s="118">
        <v>1.1569</v>
      </c>
      <c r="K555" s="118">
        <v>37</v>
      </c>
      <c r="L555" s="118">
        <v>54.199300000000001</v>
      </c>
      <c r="M555" s="118"/>
      <c r="N555" s="118">
        <v>0</v>
      </c>
      <c r="O555" s="118">
        <v>0</v>
      </c>
      <c r="P555" s="120">
        <v>2528.0798</v>
      </c>
    </row>
    <row r="556" spans="1:16" x14ac:dyDescent="0.25">
      <c r="A556" s="118" t="s">
        <v>489</v>
      </c>
      <c r="B556" s="118">
        <v>373.58569999999997</v>
      </c>
      <c r="C556" s="118"/>
      <c r="D556" s="118">
        <v>373.58569999999997</v>
      </c>
      <c r="E556" s="118">
        <v>335.87</v>
      </c>
      <c r="F556" s="118">
        <v>117.3806</v>
      </c>
      <c r="G556" s="118">
        <v>54.622300000000003</v>
      </c>
      <c r="H556" s="118">
        <v>66</v>
      </c>
      <c r="I556" s="118">
        <v>45.054400000000001</v>
      </c>
      <c r="J556" s="118">
        <v>15.709199999999999</v>
      </c>
      <c r="K556" s="118">
        <v>23</v>
      </c>
      <c r="L556" s="118">
        <v>9.3396000000000008</v>
      </c>
      <c r="M556" s="118">
        <v>8.1961999999999993</v>
      </c>
      <c r="N556" s="118">
        <v>0</v>
      </c>
      <c r="O556" s="118">
        <v>0</v>
      </c>
      <c r="P556" s="118">
        <v>452.11340000000001</v>
      </c>
    </row>
    <row r="557" spans="1:16" x14ac:dyDescent="0.25">
      <c r="A557" s="118" t="s">
        <v>490</v>
      </c>
      <c r="B557" s="120">
        <v>1404.5533</v>
      </c>
      <c r="C557" s="118">
        <v>33.725000000000001</v>
      </c>
      <c r="D557" s="120">
        <v>1438.2782999999999</v>
      </c>
      <c r="E557" s="118">
        <v>708</v>
      </c>
      <c r="F557" s="118">
        <v>451.90699999999998</v>
      </c>
      <c r="G557" s="118">
        <v>64.023200000000003</v>
      </c>
      <c r="H557" s="118">
        <v>105</v>
      </c>
      <c r="I557" s="118">
        <v>173.4564</v>
      </c>
      <c r="J557" s="118"/>
      <c r="K557" s="118">
        <v>178</v>
      </c>
      <c r="L557" s="118">
        <v>35.957000000000001</v>
      </c>
      <c r="M557" s="118">
        <v>85.225800000000007</v>
      </c>
      <c r="N557" s="118">
        <v>0</v>
      </c>
      <c r="O557" s="118">
        <v>0</v>
      </c>
      <c r="P557" s="120">
        <v>1587.5273</v>
      </c>
    </row>
    <row r="558" spans="1:16" x14ac:dyDescent="0.25">
      <c r="A558" s="118" t="s">
        <v>493</v>
      </c>
      <c r="B558" s="118"/>
      <c r="C558" s="118"/>
      <c r="D558" s="118">
        <v>0</v>
      </c>
      <c r="E558" s="118"/>
      <c r="F558" s="118"/>
      <c r="G558" s="118"/>
      <c r="H558" s="118"/>
      <c r="I558" s="118">
        <v>0</v>
      </c>
      <c r="J558" s="118"/>
      <c r="K558" s="118"/>
      <c r="L558" s="118">
        <v>0</v>
      </c>
      <c r="M558" s="118"/>
      <c r="N558" s="118">
        <v>0</v>
      </c>
      <c r="O558" s="118">
        <v>0</v>
      </c>
      <c r="P558" s="118"/>
    </row>
    <row r="559" spans="1:16" x14ac:dyDescent="0.25">
      <c r="A559" s="118" t="s">
        <v>494</v>
      </c>
      <c r="B559" s="118"/>
      <c r="C559" s="118"/>
      <c r="D559" s="118">
        <v>0</v>
      </c>
      <c r="E559" s="118"/>
      <c r="F559" s="118"/>
      <c r="G559" s="118"/>
      <c r="H559" s="118"/>
      <c r="I559" s="118">
        <v>0</v>
      </c>
      <c r="J559" s="118"/>
      <c r="K559" s="118"/>
      <c r="L559" s="118">
        <v>0</v>
      </c>
      <c r="M559" s="118"/>
      <c r="N559" s="118">
        <v>0</v>
      </c>
      <c r="O559" s="118">
        <v>0</v>
      </c>
      <c r="P559" s="118"/>
    </row>
    <row r="560" spans="1:16" x14ac:dyDescent="0.25">
      <c r="A560" s="118" t="s">
        <v>495</v>
      </c>
      <c r="B560" s="118"/>
      <c r="C560" s="118"/>
      <c r="D560" s="118">
        <v>0</v>
      </c>
      <c r="E560" s="118"/>
      <c r="F560" s="118"/>
      <c r="G560" s="118"/>
      <c r="H560" s="118"/>
      <c r="I560" s="118">
        <v>0</v>
      </c>
      <c r="J560" s="118"/>
      <c r="K560" s="118"/>
      <c r="L560" s="118">
        <v>0</v>
      </c>
      <c r="M560" s="118"/>
      <c r="N560" s="118">
        <v>0</v>
      </c>
      <c r="O560" s="118">
        <v>0</v>
      </c>
      <c r="P560" s="118"/>
    </row>
    <row r="561" spans="1:16" x14ac:dyDescent="0.25">
      <c r="A561" s="118" t="s">
        <v>569</v>
      </c>
      <c r="B561" s="118">
        <v>681.79539999999997</v>
      </c>
      <c r="C561" s="118"/>
      <c r="D561" s="118">
        <v>681.79539999999997</v>
      </c>
      <c r="E561" s="118">
        <v>525.48</v>
      </c>
      <c r="F561" s="118">
        <v>214.2201</v>
      </c>
      <c r="G561" s="118">
        <v>77.814999999999998</v>
      </c>
      <c r="H561" s="118">
        <v>72</v>
      </c>
      <c r="I561" s="118">
        <v>82.224500000000006</v>
      </c>
      <c r="J561" s="118"/>
      <c r="K561" s="118">
        <v>82</v>
      </c>
      <c r="L561" s="118">
        <v>17.044899999999998</v>
      </c>
      <c r="M561" s="118">
        <v>38.973100000000002</v>
      </c>
      <c r="N561" s="118">
        <v>0</v>
      </c>
      <c r="O561" s="118">
        <v>0</v>
      </c>
      <c r="P561" s="118">
        <v>798.58349999999996</v>
      </c>
    </row>
    <row r="562" spans="1:16" x14ac:dyDescent="0.25">
      <c r="A562" s="118" t="s">
        <v>570</v>
      </c>
      <c r="B562" s="118">
        <v>339.75909999999999</v>
      </c>
      <c r="C562" s="118"/>
      <c r="D562" s="118">
        <v>339.75909999999999</v>
      </c>
      <c r="E562" s="118">
        <v>127</v>
      </c>
      <c r="F562" s="118">
        <v>106.75230000000001</v>
      </c>
      <c r="G562" s="118">
        <v>5.0618999999999996</v>
      </c>
      <c r="H562" s="118">
        <v>58</v>
      </c>
      <c r="I562" s="118">
        <v>40.974899999999998</v>
      </c>
      <c r="J562" s="118">
        <v>12.768800000000001</v>
      </c>
      <c r="K562" s="118">
        <v>16</v>
      </c>
      <c r="L562" s="118">
        <v>8.4939999999999998</v>
      </c>
      <c r="M562" s="118">
        <v>4.5035999999999996</v>
      </c>
      <c r="N562" s="118">
        <v>0</v>
      </c>
      <c r="O562" s="118">
        <v>0</v>
      </c>
      <c r="P562" s="118">
        <v>362.09339999999997</v>
      </c>
    </row>
    <row r="563" spans="1:16" x14ac:dyDescent="0.25">
      <c r="A563" s="118" t="s">
        <v>1129</v>
      </c>
      <c r="B563" s="118">
        <v>90.679199999999994</v>
      </c>
      <c r="C563" s="118"/>
      <c r="D563" s="118">
        <v>90.679199999999994</v>
      </c>
      <c r="E563" s="118">
        <v>70.94</v>
      </c>
      <c r="F563" s="118">
        <v>28.491399999999999</v>
      </c>
      <c r="G563" s="118">
        <v>10.6121</v>
      </c>
      <c r="H563" s="118">
        <v>14</v>
      </c>
      <c r="I563" s="118">
        <v>10.9359</v>
      </c>
      <c r="J563" s="118">
        <v>2.2980999999999998</v>
      </c>
      <c r="K563" s="118"/>
      <c r="L563" s="118">
        <v>2.2669999999999999</v>
      </c>
      <c r="M563" s="118"/>
      <c r="N563" s="118">
        <v>0</v>
      </c>
      <c r="O563" s="118">
        <v>0</v>
      </c>
      <c r="P563" s="118">
        <v>103.5894</v>
      </c>
    </row>
    <row r="564" spans="1:16" x14ac:dyDescent="0.25">
      <c r="A564" s="118" t="s">
        <v>1131</v>
      </c>
      <c r="B564" s="118">
        <v>188.1164</v>
      </c>
      <c r="C564" s="118">
        <v>1.5429999999999999</v>
      </c>
      <c r="D564" s="118">
        <v>189.65940000000001</v>
      </c>
      <c r="E564" s="118">
        <v>129</v>
      </c>
      <c r="F564" s="118">
        <v>59.591000000000001</v>
      </c>
      <c r="G564" s="118">
        <v>17.3523</v>
      </c>
      <c r="H564" s="118">
        <v>18</v>
      </c>
      <c r="I564" s="118">
        <v>22.872900000000001</v>
      </c>
      <c r="J564" s="118"/>
      <c r="K564" s="118"/>
      <c r="L564" s="118">
        <v>4.7415000000000003</v>
      </c>
      <c r="M564" s="118"/>
      <c r="N564" s="118">
        <v>0</v>
      </c>
      <c r="O564" s="118">
        <v>0</v>
      </c>
      <c r="P564" s="118">
        <v>207.01169999999999</v>
      </c>
    </row>
    <row r="565" spans="1:16" x14ac:dyDescent="0.25">
      <c r="A565" s="118" t="s">
        <v>1133</v>
      </c>
      <c r="B565" s="118">
        <v>109.81489999999999</v>
      </c>
      <c r="C565" s="118">
        <v>5.9339000000000004</v>
      </c>
      <c r="D565" s="118">
        <v>115.7488</v>
      </c>
      <c r="E565" s="118">
        <v>119.49</v>
      </c>
      <c r="F565" s="118">
        <v>36.368299999999998</v>
      </c>
      <c r="G565" s="118">
        <v>20.7804</v>
      </c>
      <c r="H565" s="118">
        <v>21</v>
      </c>
      <c r="I565" s="118">
        <v>13.959300000000001</v>
      </c>
      <c r="J565" s="118">
        <v>5.2805</v>
      </c>
      <c r="K565" s="118"/>
      <c r="L565" s="118">
        <v>2.8936999999999999</v>
      </c>
      <c r="M565" s="118"/>
      <c r="N565" s="118">
        <v>0</v>
      </c>
      <c r="O565" s="118">
        <v>0</v>
      </c>
      <c r="P565" s="118">
        <v>141.80969999999999</v>
      </c>
    </row>
    <row r="566" spans="1:16" x14ac:dyDescent="0.25">
      <c r="A566" s="118" t="s">
        <v>1226</v>
      </c>
      <c r="B566" s="118">
        <v>88.348299999999995</v>
      </c>
      <c r="C566" s="118"/>
      <c r="D566" s="118">
        <v>88.348299999999995</v>
      </c>
      <c r="E566" s="118">
        <v>83.53</v>
      </c>
      <c r="F566" s="118">
        <v>27.759</v>
      </c>
      <c r="G566" s="118">
        <v>13.9427</v>
      </c>
      <c r="H566" s="118">
        <v>21</v>
      </c>
      <c r="I566" s="118">
        <v>10.6548</v>
      </c>
      <c r="J566" s="118">
        <v>7.7588999999999997</v>
      </c>
      <c r="K566" s="118"/>
      <c r="L566" s="118">
        <v>2.2086999999999999</v>
      </c>
      <c r="M566" s="118"/>
      <c r="N566" s="118">
        <v>0</v>
      </c>
      <c r="O566" s="118">
        <v>0</v>
      </c>
      <c r="P566" s="118">
        <v>110.04989999999999</v>
      </c>
    </row>
    <row r="567" spans="1:16" x14ac:dyDescent="0.25">
      <c r="A567" s="118" t="s">
        <v>1254</v>
      </c>
      <c r="B567" s="118">
        <v>111.7954</v>
      </c>
      <c r="C567" s="118"/>
      <c r="D567" s="118">
        <v>111.7954</v>
      </c>
      <c r="E567" s="118">
        <v>75</v>
      </c>
      <c r="F567" s="118">
        <v>35.126100000000001</v>
      </c>
      <c r="G567" s="118">
        <v>9.9685000000000006</v>
      </c>
      <c r="H567" s="118">
        <v>12</v>
      </c>
      <c r="I567" s="118">
        <v>13.4825</v>
      </c>
      <c r="J567" s="118"/>
      <c r="K567" s="118">
        <v>1</v>
      </c>
      <c r="L567" s="118">
        <v>2.7949000000000002</v>
      </c>
      <c r="M567" s="118"/>
      <c r="N567" s="118">
        <v>0</v>
      </c>
      <c r="O567" s="118">
        <v>0</v>
      </c>
      <c r="P567" s="118">
        <v>121.76390000000001</v>
      </c>
    </row>
    <row r="568" spans="1:16" x14ac:dyDescent="0.25">
      <c r="A568" s="118" t="s">
        <v>1255</v>
      </c>
      <c r="B568" s="118">
        <v>110.0042</v>
      </c>
      <c r="C568" s="118"/>
      <c r="D568" s="118">
        <v>110.0042</v>
      </c>
      <c r="E568" s="118">
        <v>28</v>
      </c>
      <c r="F568" s="118">
        <v>34.563299999999998</v>
      </c>
      <c r="G568" s="118"/>
      <c r="H568" s="118">
        <v>8</v>
      </c>
      <c r="I568" s="118">
        <v>13.266500000000001</v>
      </c>
      <c r="J568" s="118"/>
      <c r="K568" s="118"/>
      <c r="L568" s="118">
        <v>2.7501000000000002</v>
      </c>
      <c r="M568" s="118"/>
      <c r="N568" s="118">
        <v>0</v>
      </c>
      <c r="O568" s="118">
        <v>0</v>
      </c>
      <c r="P568" s="118">
        <v>110.0042</v>
      </c>
    </row>
    <row r="569" spans="1:16" x14ac:dyDescent="0.25">
      <c r="A569" s="118" t="s">
        <v>496</v>
      </c>
      <c r="B569" s="118">
        <v>694.37059999999997</v>
      </c>
      <c r="C569" s="118"/>
      <c r="D569" s="118">
        <v>694.37059999999997</v>
      </c>
      <c r="E569" s="118">
        <v>555</v>
      </c>
      <c r="F569" s="118">
        <v>218.1712</v>
      </c>
      <c r="G569" s="118">
        <v>84.2072</v>
      </c>
      <c r="H569" s="118">
        <v>194</v>
      </c>
      <c r="I569" s="118">
        <v>83.741100000000003</v>
      </c>
      <c r="J569" s="118">
        <v>82.694199999999995</v>
      </c>
      <c r="K569" s="118"/>
      <c r="L569" s="118">
        <v>17.359300000000001</v>
      </c>
      <c r="M569" s="118"/>
      <c r="N569" s="118">
        <v>0</v>
      </c>
      <c r="O569" s="118">
        <v>0</v>
      </c>
      <c r="P569" s="118">
        <v>861.27200000000005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0"/>
  <sheetViews>
    <sheetView workbookViewId="0">
      <selection activeCell="E190" sqref="E190"/>
    </sheetView>
  </sheetViews>
  <sheetFormatPr defaultRowHeight="15" x14ac:dyDescent="0.25"/>
  <cols>
    <col min="1" max="1" width="9.7109375" style="45" bestFit="1" customWidth="1"/>
    <col min="3" max="3" width="36" bestFit="1" customWidth="1"/>
    <col min="4" max="4" width="14.85546875" bestFit="1" customWidth="1"/>
  </cols>
  <sheetData>
    <row r="1" spans="1:4" x14ac:dyDescent="0.25">
      <c r="A1" s="45" t="s">
        <v>1155</v>
      </c>
      <c r="B1" t="s">
        <v>1156</v>
      </c>
      <c r="C1" t="s">
        <v>1157</v>
      </c>
      <c r="D1" t="s">
        <v>1167</v>
      </c>
    </row>
    <row r="2" spans="1:4" x14ac:dyDescent="0.25">
      <c r="A2" s="45" t="s">
        <v>10</v>
      </c>
      <c r="B2">
        <v>1090</v>
      </c>
      <c r="C2" t="s">
        <v>571</v>
      </c>
      <c r="D2" t="s">
        <v>8</v>
      </c>
    </row>
    <row r="3" spans="1:4" x14ac:dyDescent="0.25">
      <c r="A3" s="45" t="s">
        <v>11</v>
      </c>
      <c r="B3">
        <v>1091</v>
      </c>
      <c r="C3" t="s">
        <v>574</v>
      </c>
      <c r="D3" t="s">
        <v>8</v>
      </c>
    </row>
    <row r="4" spans="1:4" x14ac:dyDescent="0.25">
      <c r="A4" s="45" t="s">
        <v>12</v>
      </c>
      <c r="B4">
        <v>1092</v>
      </c>
      <c r="C4" t="s">
        <v>575</v>
      </c>
      <c r="D4" t="s">
        <v>8</v>
      </c>
    </row>
    <row r="5" spans="1:4" x14ac:dyDescent="0.25">
      <c r="A5" s="45" t="s">
        <v>13</v>
      </c>
      <c r="B5">
        <v>2089</v>
      </c>
      <c r="C5" t="s">
        <v>576</v>
      </c>
      <c r="D5" t="s">
        <v>8</v>
      </c>
    </row>
    <row r="6" spans="1:4" x14ac:dyDescent="0.25">
      <c r="A6" s="45" t="s">
        <v>497</v>
      </c>
      <c r="B6">
        <v>2090</v>
      </c>
      <c r="C6" t="s">
        <v>577</v>
      </c>
      <c r="D6" t="s">
        <v>7</v>
      </c>
    </row>
    <row r="7" spans="1:4" x14ac:dyDescent="0.25">
      <c r="A7" s="45" t="s">
        <v>14</v>
      </c>
      <c r="B7">
        <v>2097</v>
      </c>
      <c r="C7" t="s">
        <v>578</v>
      </c>
      <c r="D7" t="s">
        <v>8</v>
      </c>
    </row>
    <row r="8" spans="1:4" x14ac:dyDescent="0.25">
      <c r="A8" s="45" t="s">
        <v>15</v>
      </c>
      <c r="B8">
        <v>3031</v>
      </c>
      <c r="C8" t="s">
        <v>579</v>
      </c>
      <c r="D8" t="s">
        <v>8</v>
      </c>
    </row>
    <row r="9" spans="1:4" x14ac:dyDescent="0.25">
      <c r="A9" s="45" t="s">
        <v>16</v>
      </c>
      <c r="B9">
        <v>3032</v>
      </c>
      <c r="C9" t="s">
        <v>580</v>
      </c>
      <c r="D9" t="s">
        <v>8</v>
      </c>
    </row>
    <row r="10" spans="1:4" x14ac:dyDescent="0.25">
      <c r="A10" s="45" t="s">
        <v>17</v>
      </c>
      <c r="B10">
        <v>3033</v>
      </c>
      <c r="C10" t="s">
        <v>581</v>
      </c>
      <c r="D10" t="s">
        <v>8</v>
      </c>
    </row>
    <row r="11" spans="1:4" x14ac:dyDescent="0.25">
      <c r="A11" s="45" t="s">
        <v>18</v>
      </c>
      <c r="B11">
        <v>4106</v>
      </c>
      <c r="C11" t="s">
        <v>582</v>
      </c>
      <c r="D11" t="s">
        <v>8</v>
      </c>
    </row>
    <row r="12" spans="1:4" x14ac:dyDescent="0.25">
      <c r="A12" s="45" t="s">
        <v>19</v>
      </c>
      <c r="B12">
        <v>4109</v>
      </c>
      <c r="C12" t="s">
        <v>583</v>
      </c>
      <c r="D12" t="s">
        <v>8</v>
      </c>
    </row>
    <row r="13" spans="1:4" x14ac:dyDescent="0.25">
      <c r="A13" s="45" t="s">
        <v>20</v>
      </c>
      <c r="B13">
        <v>4110</v>
      </c>
      <c r="C13" t="s">
        <v>584</v>
      </c>
      <c r="D13" t="s">
        <v>8</v>
      </c>
    </row>
    <row r="14" spans="1:4" x14ac:dyDescent="0.25">
      <c r="A14" s="45" t="s">
        <v>21</v>
      </c>
      <c r="B14">
        <v>5120</v>
      </c>
      <c r="C14" t="s">
        <v>585</v>
      </c>
      <c r="D14" t="s">
        <v>8</v>
      </c>
    </row>
    <row r="15" spans="1:4" x14ac:dyDescent="0.25">
      <c r="A15" s="45" t="s">
        <v>22</v>
      </c>
      <c r="B15">
        <v>5121</v>
      </c>
      <c r="C15" t="s">
        <v>586</v>
      </c>
      <c r="D15" t="s">
        <v>8</v>
      </c>
    </row>
    <row r="16" spans="1:4" x14ac:dyDescent="0.25">
      <c r="A16" s="45" t="s">
        <v>23</v>
      </c>
      <c r="B16">
        <v>5122</v>
      </c>
      <c r="C16" t="s">
        <v>587</v>
      </c>
      <c r="D16" t="s">
        <v>8</v>
      </c>
    </row>
    <row r="17" spans="1:4" x14ac:dyDescent="0.25">
      <c r="A17" s="45" t="s">
        <v>24</v>
      </c>
      <c r="B17">
        <v>5123</v>
      </c>
      <c r="C17" t="s">
        <v>588</v>
      </c>
      <c r="D17" t="s">
        <v>8</v>
      </c>
    </row>
    <row r="18" spans="1:4" x14ac:dyDescent="0.25">
      <c r="A18" s="45" t="s">
        <v>25</v>
      </c>
      <c r="B18">
        <v>5124</v>
      </c>
      <c r="C18" t="s">
        <v>589</v>
      </c>
      <c r="D18" t="s">
        <v>8</v>
      </c>
    </row>
    <row r="19" spans="1:4" x14ac:dyDescent="0.25">
      <c r="A19" s="45" t="s">
        <v>498</v>
      </c>
      <c r="B19">
        <v>5127</v>
      </c>
      <c r="C19" t="s">
        <v>590</v>
      </c>
      <c r="D19" t="s">
        <v>7</v>
      </c>
    </row>
    <row r="20" spans="1:4" x14ac:dyDescent="0.25">
      <c r="A20" s="45" t="s">
        <v>26</v>
      </c>
      <c r="B20">
        <v>5128</v>
      </c>
      <c r="C20" t="s">
        <v>591</v>
      </c>
      <c r="D20" t="s">
        <v>8</v>
      </c>
    </row>
    <row r="21" spans="1:4" x14ac:dyDescent="0.25">
      <c r="A21" s="45" t="s">
        <v>27</v>
      </c>
      <c r="B21">
        <v>6101</v>
      </c>
      <c r="C21" t="s">
        <v>592</v>
      </c>
      <c r="D21" t="s">
        <v>8</v>
      </c>
    </row>
    <row r="22" spans="1:4" x14ac:dyDescent="0.25">
      <c r="A22" s="45" t="s">
        <v>28</v>
      </c>
      <c r="B22">
        <v>6103</v>
      </c>
      <c r="C22" t="s">
        <v>593</v>
      </c>
      <c r="D22" t="s">
        <v>8</v>
      </c>
    </row>
    <row r="23" spans="1:4" x14ac:dyDescent="0.25">
      <c r="A23" s="45" t="s">
        <v>29</v>
      </c>
      <c r="B23">
        <v>6104</v>
      </c>
      <c r="C23" t="s">
        <v>594</v>
      </c>
      <c r="D23" t="s">
        <v>8</v>
      </c>
    </row>
    <row r="24" spans="1:4" x14ac:dyDescent="0.25">
      <c r="A24" s="45" t="s">
        <v>30</v>
      </c>
      <c r="B24">
        <v>7121</v>
      </c>
      <c r="C24" t="s">
        <v>595</v>
      </c>
      <c r="D24" t="s">
        <v>8</v>
      </c>
    </row>
    <row r="25" spans="1:4" x14ac:dyDescent="0.25">
      <c r="A25" s="45" t="s">
        <v>31</v>
      </c>
      <c r="B25">
        <v>7122</v>
      </c>
      <c r="C25" t="s">
        <v>596</v>
      </c>
      <c r="D25" t="s">
        <v>8</v>
      </c>
    </row>
    <row r="26" spans="1:4" x14ac:dyDescent="0.25">
      <c r="A26" s="45" t="s">
        <v>32</v>
      </c>
      <c r="B26">
        <v>7123</v>
      </c>
      <c r="C26" t="s">
        <v>597</v>
      </c>
      <c r="D26" t="s">
        <v>8</v>
      </c>
    </row>
    <row r="27" spans="1:4" x14ac:dyDescent="0.25">
      <c r="A27" s="45" t="s">
        <v>33</v>
      </c>
      <c r="B27">
        <v>7124</v>
      </c>
      <c r="C27" t="s">
        <v>598</v>
      </c>
      <c r="D27" t="s">
        <v>8</v>
      </c>
    </row>
    <row r="28" spans="1:4" x14ac:dyDescent="0.25">
      <c r="A28" s="45" t="s">
        <v>34</v>
      </c>
      <c r="B28">
        <v>7125</v>
      </c>
      <c r="C28" t="s">
        <v>599</v>
      </c>
      <c r="D28" t="s">
        <v>8</v>
      </c>
    </row>
    <row r="29" spans="1:4" x14ac:dyDescent="0.25">
      <c r="A29" s="45" t="s">
        <v>499</v>
      </c>
      <c r="B29">
        <v>7126</v>
      </c>
      <c r="C29" t="s">
        <v>600</v>
      </c>
      <c r="D29" t="s">
        <v>7</v>
      </c>
    </row>
    <row r="30" spans="1:4" x14ac:dyDescent="0.25">
      <c r="A30" s="45" t="s">
        <v>35</v>
      </c>
      <c r="B30">
        <v>7129</v>
      </c>
      <c r="C30" t="s">
        <v>601</v>
      </c>
      <c r="D30" t="s">
        <v>8</v>
      </c>
    </row>
    <row r="31" spans="1:4" x14ac:dyDescent="0.25">
      <c r="A31" s="45" t="s">
        <v>36</v>
      </c>
      <c r="B31">
        <v>8106</v>
      </c>
      <c r="C31" t="s">
        <v>602</v>
      </c>
      <c r="D31" t="s">
        <v>8</v>
      </c>
    </row>
    <row r="32" spans="1:4" x14ac:dyDescent="0.25">
      <c r="A32" s="45" t="s">
        <v>37</v>
      </c>
      <c r="B32">
        <v>8107</v>
      </c>
      <c r="C32" t="s">
        <v>603</v>
      </c>
      <c r="D32" t="s">
        <v>8</v>
      </c>
    </row>
    <row r="33" spans="1:4" x14ac:dyDescent="0.25">
      <c r="A33" s="45" t="s">
        <v>38</v>
      </c>
      <c r="B33">
        <v>8111</v>
      </c>
      <c r="C33" t="s">
        <v>604</v>
      </c>
      <c r="D33" t="s">
        <v>8</v>
      </c>
    </row>
    <row r="34" spans="1:4" x14ac:dyDescent="0.25">
      <c r="A34" s="45" t="s">
        <v>39</v>
      </c>
      <c r="B34">
        <v>9077</v>
      </c>
      <c r="C34" t="s">
        <v>605</v>
      </c>
      <c r="D34" t="s">
        <v>8</v>
      </c>
    </row>
    <row r="35" spans="1:4" x14ac:dyDescent="0.25">
      <c r="A35" s="45" t="s">
        <v>40</v>
      </c>
      <c r="B35">
        <v>9078</v>
      </c>
      <c r="C35" t="s">
        <v>606</v>
      </c>
      <c r="D35" t="s">
        <v>8</v>
      </c>
    </row>
    <row r="36" spans="1:4" x14ac:dyDescent="0.25">
      <c r="A36" s="45" t="s">
        <v>41</v>
      </c>
      <c r="B36">
        <v>9079</v>
      </c>
      <c r="C36" t="s">
        <v>607</v>
      </c>
      <c r="D36" t="s">
        <v>8</v>
      </c>
    </row>
    <row r="37" spans="1:4" x14ac:dyDescent="0.25">
      <c r="A37" s="45" t="s">
        <v>42</v>
      </c>
      <c r="B37">
        <v>9080</v>
      </c>
      <c r="C37" t="s">
        <v>608</v>
      </c>
      <c r="D37" t="s">
        <v>8</v>
      </c>
    </row>
    <row r="38" spans="1:4" x14ac:dyDescent="0.25">
      <c r="A38" s="45" t="s">
        <v>43</v>
      </c>
      <c r="B38">
        <v>10087</v>
      </c>
      <c r="C38" t="s">
        <v>609</v>
      </c>
      <c r="D38" t="s">
        <v>8</v>
      </c>
    </row>
    <row r="39" spans="1:4" x14ac:dyDescent="0.25">
      <c r="A39" s="45" t="s">
        <v>44</v>
      </c>
      <c r="B39">
        <v>10089</v>
      </c>
      <c r="C39" t="s">
        <v>610</v>
      </c>
      <c r="D39" t="s">
        <v>8</v>
      </c>
    </row>
    <row r="40" spans="1:4" x14ac:dyDescent="0.25">
      <c r="A40" s="45" t="s">
        <v>45</v>
      </c>
      <c r="B40">
        <v>10090</v>
      </c>
      <c r="C40" t="s">
        <v>611</v>
      </c>
      <c r="D40" t="s">
        <v>8</v>
      </c>
    </row>
    <row r="41" spans="1:4" x14ac:dyDescent="0.25">
      <c r="A41" s="45" t="s">
        <v>46</v>
      </c>
      <c r="B41">
        <v>10091</v>
      </c>
      <c r="C41" t="s">
        <v>612</v>
      </c>
      <c r="D41" t="s">
        <v>8</v>
      </c>
    </row>
    <row r="42" spans="1:4" x14ac:dyDescent="0.25">
      <c r="A42" s="45" t="s">
        <v>47</v>
      </c>
      <c r="B42">
        <v>10092</v>
      </c>
      <c r="C42" t="s">
        <v>613</v>
      </c>
      <c r="D42" t="s">
        <v>8</v>
      </c>
    </row>
    <row r="43" spans="1:4" x14ac:dyDescent="0.25">
      <c r="A43" s="45" t="s">
        <v>48</v>
      </c>
      <c r="B43">
        <v>10093</v>
      </c>
      <c r="C43" t="s">
        <v>614</v>
      </c>
      <c r="D43" t="s">
        <v>8</v>
      </c>
    </row>
    <row r="44" spans="1:4" x14ac:dyDescent="0.25">
      <c r="A44" s="45" t="s">
        <v>49</v>
      </c>
      <c r="B44">
        <v>11076</v>
      </c>
      <c r="C44" t="s">
        <v>615</v>
      </c>
      <c r="D44" t="s">
        <v>8</v>
      </c>
    </row>
    <row r="45" spans="1:4" x14ac:dyDescent="0.25">
      <c r="A45" s="45" t="s">
        <v>50</v>
      </c>
      <c r="B45">
        <v>11078</v>
      </c>
      <c r="C45" t="s">
        <v>616</v>
      </c>
      <c r="D45" t="s">
        <v>8</v>
      </c>
    </row>
    <row r="46" spans="1:4" x14ac:dyDescent="0.25">
      <c r="A46" s="45" t="s">
        <v>51</v>
      </c>
      <c r="B46">
        <v>11079</v>
      </c>
      <c r="C46" t="s">
        <v>617</v>
      </c>
      <c r="D46" t="s">
        <v>8</v>
      </c>
    </row>
    <row r="47" spans="1:4" x14ac:dyDescent="0.25">
      <c r="A47" s="45" t="s">
        <v>52</v>
      </c>
      <c r="B47">
        <v>11082</v>
      </c>
      <c r="C47" t="s">
        <v>618</v>
      </c>
      <c r="D47" t="s">
        <v>8</v>
      </c>
    </row>
    <row r="48" spans="1:4" x14ac:dyDescent="0.25">
      <c r="A48" s="45" t="s">
        <v>53</v>
      </c>
      <c r="B48">
        <v>12108</v>
      </c>
      <c r="C48" t="s">
        <v>619</v>
      </c>
      <c r="D48" t="s">
        <v>8</v>
      </c>
    </row>
    <row r="49" spans="1:4" x14ac:dyDescent="0.25">
      <c r="A49" s="45" t="s">
        <v>54</v>
      </c>
      <c r="B49">
        <v>12109</v>
      </c>
      <c r="C49" t="s">
        <v>620</v>
      </c>
      <c r="D49" t="s">
        <v>8</v>
      </c>
    </row>
    <row r="50" spans="1:4" x14ac:dyDescent="0.25">
      <c r="A50" s="45" t="s">
        <v>55</v>
      </c>
      <c r="B50">
        <v>12110</v>
      </c>
      <c r="C50" t="s">
        <v>621</v>
      </c>
      <c r="D50" t="s">
        <v>8</v>
      </c>
    </row>
    <row r="51" spans="1:4" x14ac:dyDescent="0.25">
      <c r="A51" s="45" t="s">
        <v>56</v>
      </c>
      <c r="B51">
        <v>13054</v>
      </c>
      <c r="C51" t="s">
        <v>622</v>
      </c>
      <c r="D51" t="s">
        <v>8</v>
      </c>
    </row>
    <row r="52" spans="1:4" x14ac:dyDescent="0.25">
      <c r="A52" s="45" t="s">
        <v>57</v>
      </c>
      <c r="B52">
        <v>13055</v>
      </c>
      <c r="C52" t="s">
        <v>623</v>
      </c>
      <c r="D52" t="s">
        <v>8</v>
      </c>
    </row>
    <row r="53" spans="1:4" x14ac:dyDescent="0.25">
      <c r="A53" s="45" t="s">
        <v>500</v>
      </c>
      <c r="B53">
        <v>13057</v>
      </c>
      <c r="C53" t="s">
        <v>624</v>
      </c>
      <c r="D53" t="s">
        <v>7</v>
      </c>
    </row>
    <row r="54" spans="1:4" x14ac:dyDescent="0.25">
      <c r="A54" s="45" t="s">
        <v>501</v>
      </c>
      <c r="B54">
        <v>13058</v>
      </c>
      <c r="C54" t="s">
        <v>625</v>
      </c>
      <c r="D54" t="s">
        <v>7</v>
      </c>
    </row>
    <row r="55" spans="1:4" x14ac:dyDescent="0.25">
      <c r="A55" s="45" t="s">
        <v>58</v>
      </c>
      <c r="B55">
        <v>13059</v>
      </c>
      <c r="C55" t="s">
        <v>626</v>
      </c>
      <c r="D55" t="s">
        <v>8</v>
      </c>
    </row>
    <row r="56" spans="1:4" x14ac:dyDescent="0.25">
      <c r="A56" s="45" t="s">
        <v>502</v>
      </c>
      <c r="B56">
        <v>13060</v>
      </c>
      <c r="C56" t="s">
        <v>627</v>
      </c>
      <c r="D56" t="s">
        <v>7</v>
      </c>
    </row>
    <row r="57" spans="1:4" x14ac:dyDescent="0.25">
      <c r="A57" s="45" t="s">
        <v>59</v>
      </c>
      <c r="B57">
        <v>13061</v>
      </c>
      <c r="C57" t="s">
        <v>628</v>
      </c>
      <c r="D57" t="s">
        <v>8</v>
      </c>
    </row>
    <row r="58" spans="1:4" x14ac:dyDescent="0.25">
      <c r="A58" s="45" t="s">
        <v>503</v>
      </c>
      <c r="B58">
        <v>13062</v>
      </c>
      <c r="C58" t="s">
        <v>629</v>
      </c>
      <c r="D58" t="s">
        <v>7</v>
      </c>
    </row>
    <row r="59" spans="1:4" x14ac:dyDescent="0.25">
      <c r="A59" s="45" t="s">
        <v>60</v>
      </c>
      <c r="B59">
        <v>14126</v>
      </c>
      <c r="C59" t="s">
        <v>630</v>
      </c>
      <c r="D59" t="s">
        <v>8</v>
      </c>
    </row>
    <row r="60" spans="1:4" x14ac:dyDescent="0.25">
      <c r="A60" s="45" t="s">
        <v>61</v>
      </c>
      <c r="B60">
        <v>14127</v>
      </c>
      <c r="C60" t="s">
        <v>631</v>
      </c>
      <c r="D60" t="s">
        <v>8</v>
      </c>
    </row>
    <row r="61" spans="1:4" x14ac:dyDescent="0.25">
      <c r="A61" s="45" t="s">
        <v>62</v>
      </c>
      <c r="B61">
        <v>14129</v>
      </c>
      <c r="C61" t="s">
        <v>632</v>
      </c>
      <c r="D61" t="s">
        <v>8</v>
      </c>
    </row>
    <row r="62" spans="1:4" x14ac:dyDescent="0.25">
      <c r="A62" s="45" t="s">
        <v>63</v>
      </c>
      <c r="B62">
        <v>14130</v>
      </c>
      <c r="C62" t="s">
        <v>633</v>
      </c>
      <c r="D62" t="s">
        <v>8</v>
      </c>
    </row>
    <row r="63" spans="1:4" x14ac:dyDescent="0.25">
      <c r="A63" s="45" t="s">
        <v>64</v>
      </c>
      <c r="B63">
        <v>15001</v>
      </c>
      <c r="C63" t="s">
        <v>634</v>
      </c>
      <c r="D63" t="s">
        <v>8</v>
      </c>
    </row>
    <row r="64" spans="1:4" x14ac:dyDescent="0.25">
      <c r="A64" s="45" t="s">
        <v>65</v>
      </c>
      <c r="B64">
        <v>15002</v>
      </c>
      <c r="C64" t="s">
        <v>635</v>
      </c>
      <c r="D64" t="s">
        <v>8</v>
      </c>
    </row>
    <row r="65" spans="1:4" x14ac:dyDescent="0.25">
      <c r="A65" s="45" t="s">
        <v>66</v>
      </c>
      <c r="B65">
        <v>15003</v>
      </c>
      <c r="C65" t="s">
        <v>636</v>
      </c>
      <c r="D65" t="s">
        <v>8</v>
      </c>
    </row>
    <row r="66" spans="1:4" x14ac:dyDescent="0.25">
      <c r="A66" s="45" t="s">
        <v>67</v>
      </c>
      <c r="B66">
        <v>15004</v>
      </c>
      <c r="C66" t="s">
        <v>637</v>
      </c>
      <c r="D66" t="s">
        <v>8</v>
      </c>
    </row>
    <row r="67" spans="1:4" x14ac:dyDescent="0.25">
      <c r="A67" s="45" t="s">
        <v>68</v>
      </c>
      <c r="B67">
        <v>16090</v>
      </c>
      <c r="C67" t="s">
        <v>638</v>
      </c>
      <c r="D67" t="s">
        <v>8</v>
      </c>
    </row>
    <row r="68" spans="1:4" x14ac:dyDescent="0.25">
      <c r="A68" s="45" t="s">
        <v>69</v>
      </c>
      <c r="B68">
        <v>16092</v>
      </c>
      <c r="C68" t="s">
        <v>639</v>
      </c>
      <c r="D68" t="s">
        <v>8</v>
      </c>
    </row>
    <row r="69" spans="1:4" x14ac:dyDescent="0.25">
      <c r="A69" s="45" t="s">
        <v>70</v>
      </c>
      <c r="B69">
        <v>16094</v>
      </c>
      <c r="C69" t="s">
        <v>640</v>
      </c>
      <c r="D69" t="s">
        <v>8</v>
      </c>
    </row>
    <row r="70" spans="1:4" x14ac:dyDescent="0.25">
      <c r="A70" s="45" t="s">
        <v>71</v>
      </c>
      <c r="B70">
        <v>16096</v>
      </c>
      <c r="C70" t="s">
        <v>641</v>
      </c>
      <c r="D70" t="s">
        <v>8</v>
      </c>
    </row>
    <row r="71" spans="1:4" x14ac:dyDescent="0.25">
      <c r="A71" s="45" t="s">
        <v>504</v>
      </c>
      <c r="B71">
        <v>16097</v>
      </c>
      <c r="C71" t="s">
        <v>642</v>
      </c>
      <c r="D71" t="s">
        <v>7</v>
      </c>
    </row>
    <row r="72" spans="1:4" x14ac:dyDescent="0.25">
      <c r="A72" s="45" t="s">
        <v>72</v>
      </c>
      <c r="B72">
        <v>17121</v>
      </c>
      <c r="C72" t="s">
        <v>643</v>
      </c>
      <c r="D72" t="s">
        <v>8</v>
      </c>
    </row>
    <row r="73" spans="1:4" x14ac:dyDescent="0.25">
      <c r="A73" s="45" t="s">
        <v>73</v>
      </c>
      <c r="B73">
        <v>17122</v>
      </c>
      <c r="C73" t="s">
        <v>644</v>
      </c>
      <c r="D73" t="s">
        <v>8</v>
      </c>
    </row>
    <row r="74" spans="1:4" x14ac:dyDescent="0.25">
      <c r="A74" s="45" t="s">
        <v>74</v>
      </c>
      <c r="B74">
        <v>17124</v>
      </c>
      <c r="C74" t="s">
        <v>645</v>
      </c>
      <c r="D74" t="s">
        <v>8</v>
      </c>
    </row>
    <row r="75" spans="1:4" x14ac:dyDescent="0.25">
      <c r="A75" s="45" t="s">
        <v>75</v>
      </c>
      <c r="B75">
        <v>17125</v>
      </c>
      <c r="C75" t="s">
        <v>646</v>
      </c>
      <c r="D75" t="s">
        <v>8</v>
      </c>
    </row>
    <row r="76" spans="1:4" x14ac:dyDescent="0.25">
      <c r="A76" s="45" t="s">
        <v>76</v>
      </c>
      <c r="B76">
        <v>17126</v>
      </c>
      <c r="C76" t="s">
        <v>647</v>
      </c>
      <c r="D76" t="s">
        <v>8</v>
      </c>
    </row>
    <row r="77" spans="1:4" x14ac:dyDescent="0.25">
      <c r="A77" s="45" t="s">
        <v>77</v>
      </c>
      <c r="B77">
        <v>18047</v>
      </c>
      <c r="C77" t="s">
        <v>648</v>
      </c>
      <c r="D77" t="s">
        <v>8</v>
      </c>
    </row>
    <row r="78" spans="1:4" x14ac:dyDescent="0.25">
      <c r="A78" s="45" t="s">
        <v>78</v>
      </c>
      <c r="B78">
        <v>18050</v>
      </c>
      <c r="C78" t="s">
        <v>649</v>
      </c>
      <c r="D78" t="s">
        <v>8</v>
      </c>
    </row>
    <row r="79" spans="1:4" x14ac:dyDescent="0.25">
      <c r="A79" s="45" t="s">
        <v>79</v>
      </c>
      <c r="B79">
        <v>19139</v>
      </c>
      <c r="C79" t="s">
        <v>650</v>
      </c>
      <c r="D79" t="s">
        <v>8</v>
      </c>
    </row>
    <row r="80" spans="1:4" x14ac:dyDescent="0.25">
      <c r="A80" s="45" t="s">
        <v>505</v>
      </c>
      <c r="B80">
        <v>19140</v>
      </c>
      <c r="C80" t="s">
        <v>651</v>
      </c>
      <c r="D80" t="s">
        <v>7</v>
      </c>
    </row>
    <row r="81" spans="1:4" x14ac:dyDescent="0.25">
      <c r="A81" s="45" t="s">
        <v>80</v>
      </c>
      <c r="B81">
        <v>19142</v>
      </c>
      <c r="C81" t="s">
        <v>652</v>
      </c>
      <c r="D81" t="s">
        <v>8</v>
      </c>
    </row>
    <row r="82" spans="1:4" x14ac:dyDescent="0.25">
      <c r="A82" s="45" t="s">
        <v>81</v>
      </c>
      <c r="B82">
        <v>19144</v>
      </c>
      <c r="C82" t="s">
        <v>653</v>
      </c>
      <c r="D82" t="s">
        <v>8</v>
      </c>
    </row>
    <row r="83" spans="1:4" x14ac:dyDescent="0.25">
      <c r="A83" s="45" t="s">
        <v>506</v>
      </c>
      <c r="B83">
        <v>19147</v>
      </c>
      <c r="C83" t="s">
        <v>654</v>
      </c>
      <c r="D83" t="s">
        <v>7</v>
      </c>
    </row>
    <row r="84" spans="1:4" x14ac:dyDescent="0.25">
      <c r="A84" s="45" t="s">
        <v>82</v>
      </c>
      <c r="B84">
        <v>19148</v>
      </c>
      <c r="C84" t="s">
        <v>655</v>
      </c>
      <c r="D84" t="s">
        <v>8</v>
      </c>
    </row>
    <row r="85" spans="1:4" x14ac:dyDescent="0.25">
      <c r="A85" s="45" t="s">
        <v>83</v>
      </c>
      <c r="B85">
        <v>19149</v>
      </c>
      <c r="C85" t="s">
        <v>656</v>
      </c>
      <c r="D85" t="s">
        <v>8</v>
      </c>
    </row>
    <row r="86" spans="1:4" x14ac:dyDescent="0.25">
      <c r="A86" s="45" t="s">
        <v>84</v>
      </c>
      <c r="B86">
        <v>19150</v>
      </c>
      <c r="C86" t="s">
        <v>657</v>
      </c>
      <c r="D86" t="s">
        <v>8</v>
      </c>
    </row>
    <row r="87" spans="1:4" x14ac:dyDescent="0.25">
      <c r="A87" s="45" t="s">
        <v>85</v>
      </c>
      <c r="B87">
        <v>19151</v>
      </c>
      <c r="C87" t="s">
        <v>658</v>
      </c>
      <c r="D87" t="s">
        <v>8</v>
      </c>
    </row>
    <row r="88" spans="1:4" x14ac:dyDescent="0.25">
      <c r="A88" s="45" t="s">
        <v>86</v>
      </c>
      <c r="B88">
        <v>19152</v>
      </c>
      <c r="C88" t="s">
        <v>659</v>
      </c>
      <c r="D88" t="s">
        <v>8</v>
      </c>
    </row>
    <row r="89" spans="1:4" x14ac:dyDescent="0.25">
      <c r="A89" s="45" t="s">
        <v>88</v>
      </c>
      <c r="B89">
        <v>20001</v>
      </c>
      <c r="C89" t="s">
        <v>661</v>
      </c>
      <c r="D89" t="s">
        <v>8</v>
      </c>
    </row>
    <row r="90" spans="1:4" x14ac:dyDescent="0.25">
      <c r="A90" s="45" t="s">
        <v>89</v>
      </c>
      <c r="B90">
        <v>20002</v>
      </c>
      <c r="C90" t="s">
        <v>662</v>
      </c>
      <c r="D90" t="s">
        <v>8</v>
      </c>
    </row>
    <row r="91" spans="1:4" x14ac:dyDescent="0.25">
      <c r="A91" s="45" t="s">
        <v>90</v>
      </c>
      <c r="B91">
        <v>21148</v>
      </c>
      <c r="C91" t="s">
        <v>663</v>
      </c>
      <c r="D91" t="s">
        <v>8</v>
      </c>
    </row>
    <row r="92" spans="1:4" x14ac:dyDescent="0.25">
      <c r="A92" s="45" t="s">
        <v>91</v>
      </c>
      <c r="B92">
        <v>21149</v>
      </c>
      <c r="C92" t="s">
        <v>664</v>
      </c>
      <c r="D92" t="s">
        <v>8</v>
      </c>
    </row>
    <row r="93" spans="1:4" x14ac:dyDescent="0.25">
      <c r="A93" s="45" t="s">
        <v>92</v>
      </c>
      <c r="B93">
        <v>21150</v>
      </c>
      <c r="C93" t="s">
        <v>665</v>
      </c>
      <c r="D93" t="s">
        <v>8</v>
      </c>
    </row>
    <row r="94" spans="1:4" x14ac:dyDescent="0.25">
      <c r="A94" s="45" t="s">
        <v>93</v>
      </c>
      <c r="B94">
        <v>21151</v>
      </c>
      <c r="C94" t="s">
        <v>666</v>
      </c>
      <c r="D94" t="s">
        <v>8</v>
      </c>
    </row>
    <row r="95" spans="1:4" x14ac:dyDescent="0.25">
      <c r="A95" s="45" t="s">
        <v>94</v>
      </c>
      <c r="B95">
        <v>22088</v>
      </c>
      <c r="C95" t="s">
        <v>667</v>
      </c>
      <c r="D95" t="s">
        <v>8</v>
      </c>
    </row>
    <row r="96" spans="1:4" x14ac:dyDescent="0.25">
      <c r="A96" s="45" t="s">
        <v>95</v>
      </c>
      <c r="B96">
        <v>22089</v>
      </c>
      <c r="C96" t="s">
        <v>668</v>
      </c>
      <c r="D96" t="s">
        <v>8</v>
      </c>
    </row>
    <row r="97" spans="1:4" x14ac:dyDescent="0.25">
      <c r="A97" s="45" t="s">
        <v>96</v>
      </c>
      <c r="B97">
        <v>22090</v>
      </c>
      <c r="C97" t="s">
        <v>669</v>
      </c>
      <c r="D97" t="s">
        <v>8</v>
      </c>
    </row>
    <row r="98" spans="1:4" x14ac:dyDescent="0.25">
      <c r="A98" s="45" t="s">
        <v>97</v>
      </c>
      <c r="B98">
        <v>22091</v>
      </c>
      <c r="C98" t="s">
        <v>670</v>
      </c>
      <c r="D98" t="s">
        <v>8</v>
      </c>
    </row>
    <row r="99" spans="1:4" x14ac:dyDescent="0.25">
      <c r="A99" s="45" t="s">
        <v>98</v>
      </c>
      <c r="B99">
        <v>22092</v>
      </c>
      <c r="C99" t="s">
        <v>671</v>
      </c>
      <c r="D99" t="s">
        <v>8</v>
      </c>
    </row>
    <row r="100" spans="1:4" x14ac:dyDescent="0.25">
      <c r="A100" s="45" t="s">
        <v>99</v>
      </c>
      <c r="B100">
        <v>22093</v>
      </c>
      <c r="C100" t="s">
        <v>672</v>
      </c>
      <c r="D100" t="s">
        <v>8</v>
      </c>
    </row>
    <row r="101" spans="1:4" x14ac:dyDescent="0.25">
      <c r="A101" s="45" t="s">
        <v>100</v>
      </c>
      <c r="B101">
        <v>22094</v>
      </c>
      <c r="C101" t="s">
        <v>673</v>
      </c>
      <c r="D101" t="s">
        <v>8</v>
      </c>
    </row>
    <row r="102" spans="1:4" x14ac:dyDescent="0.25">
      <c r="A102" s="45" t="s">
        <v>507</v>
      </c>
      <c r="B102">
        <v>23099</v>
      </c>
      <c r="C102" t="s">
        <v>1158</v>
      </c>
      <c r="D102" t="s">
        <v>7</v>
      </c>
    </row>
    <row r="103" spans="1:4" x14ac:dyDescent="0.25">
      <c r="A103" s="45" t="s">
        <v>101</v>
      </c>
      <c r="B103">
        <v>23101</v>
      </c>
      <c r="C103" t="s">
        <v>674</v>
      </c>
      <c r="D103" t="s">
        <v>8</v>
      </c>
    </row>
    <row r="104" spans="1:4" x14ac:dyDescent="0.25">
      <c r="A104" s="45" t="s">
        <v>102</v>
      </c>
      <c r="B104">
        <v>24086</v>
      </c>
      <c r="C104" t="s">
        <v>675</v>
      </c>
      <c r="D104" t="s">
        <v>8</v>
      </c>
    </row>
    <row r="105" spans="1:4" x14ac:dyDescent="0.25">
      <c r="A105" s="45" t="s">
        <v>103</v>
      </c>
      <c r="B105">
        <v>24087</v>
      </c>
      <c r="C105" t="s">
        <v>676</v>
      </c>
      <c r="D105" t="s">
        <v>8</v>
      </c>
    </row>
    <row r="106" spans="1:4" x14ac:dyDescent="0.25">
      <c r="A106" s="45" t="s">
        <v>104</v>
      </c>
      <c r="B106">
        <v>24089</v>
      </c>
      <c r="C106" t="s">
        <v>677</v>
      </c>
      <c r="D106" t="s">
        <v>8</v>
      </c>
    </row>
    <row r="107" spans="1:4" x14ac:dyDescent="0.25">
      <c r="A107" s="45" t="s">
        <v>105</v>
      </c>
      <c r="B107">
        <v>24090</v>
      </c>
      <c r="C107" t="s">
        <v>678</v>
      </c>
      <c r="D107" t="s">
        <v>8</v>
      </c>
    </row>
    <row r="108" spans="1:4" x14ac:dyDescent="0.25">
      <c r="A108" s="45" t="s">
        <v>508</v>
      </c>
      <c r="B108">
        <v>24091</v>
      </c>
      <c r="C108" t="s">
        <v>679</v>
      </c>
      <c r="D108" t="s">
        <v>7</v>
      </c>
    </row>
    <row r="109" spans="1:4" x14ac:dyDescent="0.25">
      <c r="A109" s="45" t="s">
        <v>106</v>
      </c>
      <c r="B109">
        <v>24093</v>
      </c>
      <c r="C109" t="s">
        <v>680</v>
      </c>
      <c r="D109" t="s">
        <v>8</v>
      </c>
    </row>
    <row r="110" spans="1:4" x14ac:dyDescent="0.25">
      <c r="A110" s="45" t="s">
        <v>107</v>
      </c>
      <c r="B110">
        <v>25001</v>
      </c>
      <c r="C110" t="s">
        <v>681</v>
      </c>
      <c r="D110" t="s">
        <v>8</v>
      </c>
    </row>
    <row r="111" spans="1:4" x14ac:dyDescent="0.25">
      <c r="A111" s="45" t="s">
        <v>108</v>
      </c>
      <c r="B111">
        <v>25002</v>
      </c>
      <c r="C111" t="s">
        <v>682</v>
      </c>
      <c r="D111" t="s">
        <v>8</v>
      </c>
    </row>
    <row r="112" spans="1:4" x14ac:dyDescent="0.25">
      <c r="A112" s="45" t="s">
        <v>109</v>
      </c>
      <c r="B112">
        <v>25003</v>
      </c>
      <c r="C112" t="s">
        <v>683</v>
      </c>
      <c r="D112" t="s">
        <v>8</v>
      </c>
    </row>
    <row r="113" spans="1:4" x14ac:dyDescent="0.25">
      <c r="A113" s="45" t="s">
        <v>110</v>
      </c>
      <c r="B113">
        <v>26001</v>
      </c>
      <c r="C113" t="s">
        <v>684</v>
      </c>
      <c r="D113" t="s">
        <v>8</v>
      </c>
    </row>
    <row r="114" spans="1:4" x14ac:dyDescent="0.25">
      <c r="A114" s="45" t="s">
        <v>111</v>
      </c>
      <c r="B114">
        <v>26002</v>
      </c>
      <c r="C114" t="s">
        <v>685</v>
      </c>
      <c r="D114" t="s">
        <v>8</v>
      </c>
    </row>
    <row r="115" spans="1:4" x14ac:dyDescent="0.25">
      <c r="A115" s="45" t="s">
        <v>112</v>
      </c>
      <c r="B115">
        <v>26005</v>
      </c>
      <c r="C115" t="s">
        <v>686</v>
      </c>
      <c r="D115" t="s">
        <v>8</v>
      </c>
    </row>
    <row r="116" spans="1:4" x14ac:dyDescent="0.25">
      <c r="A116" s="45" t="s">
        <v>113</v>
      </c>
      <c r="B116">
        <v>26006</v>
      </c>
      <c r="C116" t="s">
        <v>687</v>
      </c>
      <c r="D116" t="s">
        <v>8</v>
      </c>
    </row>
    <row r="117" spans="1:4" x14ac:dyDescent="0.25">
      <c r="A117" s="45" t="s">
        <v>509</v>
      </c>
      <c r="B117">
        <v>27055</v>
      </c>
      <c r="C117" t="s">
        <v>688</v>
      </c>
      <c r="D117" t="s">
        <v>7</v>
      </c>
    </row>
    <row r="118" spans="1:4" x14ac:dyDescent="0.25">
      <c r="A118" s="45" t="s">
        <v>114</v>
      </c>
      <c r="B118">
        <v>27056</v>
      </c>
      <c r="C118" t="s">
        <v>689</v>
      </c>
      <c r="D118" t="s">
        <v>8</v>
      </c>
    </row>
    <row r="119" spans="1:4" x14ac:dyDescent="0.25">
      <c r="A119" s="45" t="s">
        <v>115</v>
      </c>
      <c r="B119">
        <v>27057</v>
      </c>
      <c r="C119" t="s">
        <v>690</v>
      </c>
      <c r="D119" t="s">
        <v>8</v>
      </c>
    </row>
    <row r="120" spans="1:4" x14ac:dyDescent="0.25">
      <c r="A120" s="45" t="s">
        <v>116</v>
      </c>
      <c r="B120">
        <v>27058</v>
      </c>
      <c r="C120" t="s">
        <v>691</v>
      </c>
      <c r="D120" t="s">
        <v>8</v>
      </c>
    </row>
    <row r="121" spans="1:4" x14ac:dyDescent="0.25">
      <c r="A121" s="45" t="s">
        <v>117</v>
      </c>
      <c r="B121">
        <v>27059</v>
      </c>
      <c r="C121" t="s">
        <v>692</v>
      </c>
      <c r="D121" t="s">
        <v>8</v>
      </c>
    </row>
    <row r="122" spans="1:4" x14ac:dyDescent="0.25">
      <c r="A122" s="45" t="s">
        <v>118</v>
      </c>
      <c r="B122">
        <v>27061</v>
      </c>
      <c r="C122" t="s">
        <v>693</v>
      </c>
      <c r="D122" t="s">
        <v>8</v>
      </c>
    </row>
    <row r="123" spans="1:4" x14ac:dyDescent="0.25">
      <c r="A123" s="45" t="s">
        <v>119</v>
      </c>
      <c r="B123">
        <v>28101</v>
      </c>
      <c r="C123" t="s">
        <v>694</v>
      </c>
      <c r="D123" t="s">
        <v>8</v>
      </c>
    </row>
    <row r="124" spans="1:4" x14ac:dyDescent="0.25">
      <c r="A124" s="45" t="s">
        <v>120</v>
      </c>
      <c r="B124">
        <v>28102</v>
      </c>
      <c r="C124" t="s">
        <v>695</v>
      </c>
      <c r="D124" t="s">
        <v>8</v>
      </c>
    </row>
    <row r="125" spans="1:4" x14ac:dyDescent="0.25">
      <c r="A125" s="45" t="s">
        <v>121</v>
      </c>
      <c r="B125">
        <v>28103</v>
      </c>
      <c r="C125" t="s">
        <v>696</v>
      </c>
      <c r="D125" t="s">
        <v>8</v>
      </c>
    </row>
    <row r="126" spans="1:4" x14ac:dyDescent="0.25">
      <c r="A126" s="45" t="s">
        <v>122</v>
      </c>
      <c r="B126">
        <v>29001</v>
      </c>
      <c r="C126" t="s">
        <v>697</v>
      </c>
      <c r="D126" t="s">
        <v>8</v>
      </c>
    </row>
    <row r="127" spans="1:4" x14ac:dyDescent="0.25">
      <c r="A127" s="45" t="s">
        <v>123</v>
      </c>
      <c r="B127">
        <v>29002</v>
      </c>
      <c r="C127" t="s">
        <v>698</v>
      </c>
      <c r="D127" t="s">
        <v>8</v>
      </c>
    </row>
    <row r="128" spans="1:4" x14ac:dyDescent="0.25">
      <c r="A128" s="45" t="s">
        <v>124</v>
      </c>
      <c r="B128">
        <v>29003</v>
      </c>
      <c r="C128" t="s">
        <v>699</v>
      </c>
      <c r="D128" t="s">
        <v>8</v>
      </c>
    </row>
    <row r="129" spans="1:4" x14ac:dyDescent="0.25">
      <c r="A129" s="45" t="s">
        <v>125</v>
      </c>
      <c r="B129">
        <v>29004</v>
      </c>
      <c r="C129" t="s">
        <v>700</v>
      </c>
      <c r="D129" t="s">
        <v>8</v>
      </c>
    </row>
    <row r="130" spans="1:4" x14ac:dyDescent="0.25">
      <c r="A130" s="45" t="s">
        <v>126</v>
      </c>
      <c r="B130">
        <v>30093</v>
      </c>
      <c r="C130" t="s">
        <v>701</v>
      </c>
      <c r="D130" t="s">
        <v>8</v>
      </c>
    </row>
    <row r="131" spans="1:4" x14ac:dyDescent="0.25">
      <c r="A131" s="45" t="s">
        <v>127</v>
      </c>
      <c r="B131">
        <v>31116</v>
      </c>
      <c r="C131" t="s">
        <v>702</v>
      </c>
      <c r="D131" t="s">
        <v>8</v>
      </c>
    </row>
    <row r="132" spans="1:4" x14ac:dyDescent="0.25">
      <c r="A132" s="45" t="s">
        <v>128</v>
      </c>
      <c r="B132">
        <v>31117</v>
      </c>
      <c r="C132" t="s">
        <v>703</v>
      </c>
      <c r="D132" t="s">
        <v>8</v>
      </c>
    </row>
    <row r="133" spans="1:4" x14ac:dyDescent="0.25">
      <c r="A133" s="45" t="s">
        <v>129</v>
      </c>
      <c r="B133">
        <v>31118</v>
      </c>
      <c r="C133" t="s">
        <v>704</v>
      </c>
      <c r="D133" t="s">
        <v>8</v>
      </c>
    </row>
    <row r="134" spans="1:4" x14ac:dyDescent="0.25">
      <c r="A134" s="45" t="s">
        <v>130</v>
      </c>
      <c r="B134">
        <v>31121</v>
      </c>
      <c r="C134" t="s">
        <v>705</v>
      </c>
      <c r="D134" t="s">
        <v>8</v>
      </c>
    </row>
    <row r="135" spans="1:4" x14ac:dyDescent="0.25">
      <c r="A135" s="45" t="s">
        <v>131</v>
      </c>
      <c r="B135">
        <v>31122</v>
      </c>
      <c r="C135" t="s">
        <v>706</v>
      </c>
      <c r="D135" t="s">
        <v>8</v>
      </c>
    </row>
    <row r="136" spans="1:4" x14ac:dyDescent="0.25">
      <c r="A136" s="45" t="s">
        <v>132</v>
      </c>
      <c r="B136">
        <v>32054</v>
      </c>
      <c r="C136" t="s">
        <v>707</v>
      </c>
      <c r="D136" t="s">
        <v>8</v>
      </c>
    </row>
    <row r="137" spans="1:4" x14ac:dyDescent="0.25">
      <c r="A137" s="45" t="s">
        <v>133</v>
      </c>
      <c r="B137">
        <v>32055</v>
      </c>
      <c r="C137" t="s">
        <v>708</v>
      </c>
      <c r="D137" t="s">
        <v>8</v>
      </c>
    </row>
    <row r="138" spans="1:4" x14ac:dyDescent="0.25">
      <c r="A138" s="45" t="s">
        <v>134</v>
      </c>
      <c r="B138">
        <v>32056</v>
      </c>
      <c r="C138" t="s">
        <v>709</v>
      </c>
      <c r="D138" t="s">
        <v>8</v>
      </c>
    </row>
    <row r="139" spans="1:4" x14ac:dyDescent="0.25">
      <c r="A139" s="45" t="s">
        <v>135</v>
      </c>
      <c r="B139">
        <v>32058</v>
      </c>
      <c r="C139" t="s">
        <v>710</v>
      </c>
      <c r="D139" t="s">
        <v>8</v>
      </c>
    </row>
    <row r="140" spans="1:4" x14ac:dyDescent="0.25">
      <c r="A140" s="45" t="s">
        <v>136</v>
      </c>
      <c r="B140">
        <v>33090</v>
      </c>
      <c r="C140" t="s">
        <v>711</v>
      </c>
      <c r="D140" t="s">
        <v>8</v>
      </c>
    </row>
    <row r="141" spans="1:4" x14ac:dyDescent="0.25">
      <c r="A141" s="45" t="s">
        <v>510</v>
      </c>
      <c r="B141">
        <v>33091</v>
      </c>
      <c r="C141" t="s">
        <v>712</v>
      </c>
      <c r="D141" t="s">
        <v>7</v>
      </c>
    </row>
    <row r="142" spans="1:4" x14ac:dyDescent="0.25">
      <c r="A142" s="45" t="s">
        <v>511</v>
      </c>
      <c r="B142">
        <v>33092</v>
      </c>
      <c r="C142" t="s">
        <v>713</v>
      </c>
      <c r="D142" t="s">
        <v>7</v>
      </c>
    </row>
    <row r="143" spans="1:4" x14ac:dyDescent="0.25">
      <c r="A143" s="45" t="s">
        <v>512</v>
      </c>
      <c r="B143">
        <v>33093</v>
      </c>
      <c r="C143" t="s">
        <v>714</v>
      </c>
      <c r="D143" t="s">
        <v>7</v>
      </c>
    </row>
    <row r="144" spans="1:4" x14ac:dyDescent="0.25">
      <c r="A144" s="45" t="s">
        <v>513</v>
      </c>
      <c r="B144">
        <v>33094</v>
      </c>
      <c r="C144" t="s">
        <v>715</v>
      </c>
      <c r="D144" t="s">
        <v>7</v>
      </c>
    </row>
    <row r="145" spans="1:4" x14ac:dyDescent="0.25">
      <c r="A145" s="45" t="s">
        <v>514</v>
      </c>
      <c r="B145">
        <v>34121</v>
      </c>
      <c r="C145" t="s">
        <v>716</v>
      </c>
      <c r="D145" t="s">
        <v>7</v>
      </c>
    </row>
    <row r="146" spans="1:4" x14ac:dyDescent="0.25">
      <c r="A146" s="45" t="s">
        <v>515</v>
      </c>
      <c r="B146">
        <v>34122</v>
      </c>
      <c r="C146" t="s">
        <v>717</v>
      </c>
      <c r="D146" t="s">
        <v>7</v>
      </c>
    </row>
    <row r="147" spans="1:4" x14ac:dyDescent="0.25">
      <c r="A147" s="45" t="s">
        <v>137</v>
      </c>
      <c r="B147">
        <v>34124</v>
      </c>
      <c r="C147" t="s">
        <v>718</v>
      </c>
      <c r="D147" t="s">
        <v>8</v>
      </c>
    </row>
    <row r="148" spans="1:4" x14ac:dyDescent="0.25">
      <c r="A148" s="45" t="s">
        <v>138</v>
      </c>
      <c r="B148">
        <v>35092</v>
      </c>
      <c r="C148" t="s">
        <v>719</v>
      </c>
      <c r="D148" t="s">
        <v>8</v>
      </c>
    </row>
    <row r="149" spans="1:4" x14ac:dyDescent="0.25">
      <c r="A149" s="45" t="s">
        <v>139</v>
      </c>
      <c r="B149">
        <v>35093</v>
      </c>
      <c r="C149" t="s">
        <v>720</v>
      </c>
      <c r="D149" t="s">
        <v>8</v>
      </c>
    </row>
    <row r="150" spans="1:4" x14ac:dyDescent="0.25">
      <c r="A150" s="45" t="s">
        <v>140</v>
      </c>
      <c r="B150">
        <v>35094</v>
      </c>
      <c r="C150" t="s">
        <v>721</v>
      </c>
      <c r="D150" t="s">
        <v>8</v>
      </c>
    </row>
    <row r="151" spans="1:4" x14ac:dyDescent="0.25">
      <c r="A151" s="45" t="s">
        <v>141</v>
      </c>
      <c r="B151">
        <v>35097</v>
      </c>
      <c r="C151" t="s">
        <v>722</v>
      </c>
      <c r="D151" t="s">
        <v>8</v>
      </c>
    </row>
    <row r="152" spans="1:4" x14ac:dyDescent="0.25">
      <c r="A152" s="45" t="s">
        <v>142</v>
      </c>
      <c r="B152">
        <v>35098</v>
      </c>
      <c r="C152" t="s">
        <v>723</v>
      </c>
      <c r="D152" t="s">
        <v>8</v>
      </c>
    </row>
    <row r="153" spans="1:4" x14ac:dyDescent="0.25">
      <c r="A153" s="45" t="s">
        <v>143</v>
      </c>
      <c r="B153">
        <v>35099</v>
      </c>
      <c r="C153" t="s">
        <v>724</v>
      </c>
      <c r="D153" t="s">
        <v>8</v>
      </c>
    </row>
    <row r="154" spans="1:4" x14ac:dyDescent="0.25">
      <c r="A154" s="45" t="s">
        <v>144</v>
      </c>
      <c r="B154">
        <v>35102</v>
      </c>
      <c r="C154" t="s">
        <v>725</v>
      </c>
      <c r="D154" t="s">
        <v>8</v>
      </c>
    </row>
    <row r="155" spans="1:4" x14ac:dyDescent="0.25">
      <c r="A155" s="45" t="s">
        <v>516</v>
      </c>
      <c r="B155">
        <v>36123</v>
      </c>
      <c r="C155" t="s">
        <v>726</v>
      </c>
      <c r="D155" t="s">
        <v>7</v>
      </c>
    </row>
    <row r="156" spans="1:4" x14ac:dyDescent="0.25">
      <c r="A156" s="45" t="s">
        <v>145</v>
      </c>
      <c r="B156">
        <v>36126</v>
      </c>
      <c r="C156" t="s">
        <v>727</v>
      </c>
      <c r="D156" t="s">
        <v>8</v>
      </c>
    </row>
    <row r="157" spans="1:4" x14ac:dyDescent="0.25">
      <c r="A157" s="45" t="s">
        <v>146</v>
      </c>
      <c r="B157">
        <v>36131</v>
      </c>
      <c r="C157" t="s">
        <v>728</v>
      </c>
      <c r="D157" t="s">
        <v>8</v>
      </c>
    </row>
    <row r="158" spans="1:4" x14ac:dyDescent="0.25">
      <c r="A158" s="45" t="s">
        <v>517</v>
      </c>
      <c r="B158">
        <v>36133</v>
      </c>
      <c r="C158" t="s">
        <v>729</v>
      </c>
      <c r="D158" t="s">
        <v>7</v>
      </c>
    </row>
    <row r="159" spans="1:4" x14ac:dyDescent="0.25">
      <c r="A159" s="45" t="s">
        <v>518</v>
      </c>
      <c r="B159">
        <v>36134</v>
      </c>
      <c r="C159" t="s">
        <v>730</v>
      </c>
      <c r="D159" t="s">
        <v>7</v>
      </c>
    </row>
    <row r="160" spans="1:4" x14ac:dyDescent="0.25">
      <c r="A160" s="45" t="s">
        <v>519</v>
      </c>
      <c r="B160">
        <v>36135</v>
      </c>
      <c r="C160" t="s">
        <v>731</v>
      </c>
      <c r="D160" t="s">
        <v>7</v>
      </c>
    </row>
    <row r="161" spans="1:4" x14ac:dyDescent="0.25">
      <c r="A161" s="45" t="s">
        <v>147</v>
      </c>
      <c r="B161">
        <v>36136</v>
      </c>
      <c r="C161" t="s">
        <v>732</v>
      </c>
      <c r="D161" t="s">
        <v>8</v>
      </c>
    </row>
    <row r="162" spans="1:4" x14ac:dyDescent="0.25">
      <c r="A162" s="45" t="s">
        <v>148</v>
      </c>
      <c r="B162">
        <v>36137</v>
      </c>
      <c r="C162" t="s">
        <v>733</v>
      </c>
      <c r="D162" t="s">
        <v>8</v>
      </c>
    </row>
    <row r="163" spans="1:4" x14ac:dyDescent="0.25">
      <c r="A163" s="45" t="s">
        <v>149</v>
      </c>
      <c r="B163">
        <v>36138</v>
      </c>
      <c r="C163" t="s">
        <v>734</v>
      </c>
      <c r="D163" t="s">
        <v>8</v>
      </c>
    </row>
    <row r="164" spans="1:4" x14ac:dyDescent="0.25">
      <c r="A164" s="45" t="s">
        <v>150</v>
      </c>
      <c r="B164">
        <v>36139</v>
      </c>
      <c r="C164" t="s">
        <v>735</v>
      </c>
      <c r="D164" t="s">
        <v>8</v>
      </c>
    </row>
    <row r="165" spans="1:4" x14ac:dyDescent="0.25">
      <c r="A165" s="45" t="s">
        <v>151</v>
      </c>
      <c r="B165">
        <v>37037</v>
      </c>
      <c r="C165" t="s">
        <v>736</v>
      </c>
      <c r="D165" t="s">
        <v>8</v>
      </c>
    </row>
    <row r="166" spans="1:4" x14ac:dyDescent="0.25">
      <c r="A166" s="45" t="s">
        <v>152</v>
      </c>
      <c r="B166">
        <v>37039</v>
      </c>
      <c r="C166" t="s">
        <v>737</v>
      </c>
      <c r="D166" t="s">
        <v>8</v>
      </c>
    </row>
    <row r="167" spans="1:4" x14ac:dyDescent="0.25">
      <c r="A167" s="45" t="s">
        <v>153</v>
      </c>
      <c r="B167">
        <v>38044</v>
      </c>
      <c r="C167" t="s">
        <v>738</v>
      </c>
      <c r="D167" t="s">
        <v>8</v>
      </c>
    </row>
    <row r="168" spans="1:4" x14ac:dyDescent="0.25">
      <c r="A168" s="45" t="s">
        <v>154</v>
      </c>
      <c r="B168">
        <v>38045</v>
      </c>
      <c r="C168" t="s">
        <v>739</v>
      </c>
      <c r="D168" t="s">
        <v>8</v>
      </c>
    </row>
    <row r="169" spans="1:4" x14ac:dyDescent="0.25">
      <c r="A169" s="45" t="s">
        <v>155</v>
      </c>
      <c r="B169">
        <v>38046</v>
      </c>
      <c r="C169" t="s">
        <v>740</v>
      </c>
      <c r="D169" t="s">
        <v>8</v>
      </c>
    </row>
    <row r="170" spans="1:4" x14ac:dyDescent="0.25">
      <c r="A170" s="45" t="s">
        <v>156</v>
      </c>
      <c r="B170">
        <v>39133</v>
      </c>
      <c r="C170" t="s">
        <v>741</v>
      </c>
      <c r="D170" t="s">
        <v>8</v>
      </c>
    </row>
    <row r="171" spans="1:4" x14ac:dyDescent="0.25">
      <c r="A171" s="45" t="s">
        <v>157</v>
      </c>
      <c r="B171">
        <v>39134</v>
      </c>
      <c r="C171" t="s">
        <v>742</v>
      </c>
      <c r="D171" t="s">
        <v>8</v>
      </c>
    </row>
    <row r="172" spans="1:4" x14ac:dyDescent="0.25">
      <c r="A172" s="45" t="s">
        <v>158</v>
      </c>
      <c r="B172">
        <v>39135</v>
      </c>
      <c r="C172" t="s">
        <v>743</v>
      </c>
      <c r="D172" t="s">
        <v>8</v>
      </c>
    </row>
    <row r="173" spans="1:4" x14ac:dyDescent="0.25">
      <c r="A173" s="45" t="s">
        <v>159</v>
      </c>
      <c r="B173">
        <v>39136</v>
      </c>
      <c r="C173" t="s">
        <v>744</v>
      </c>
      <c r="D173" t="s">
        <v>8</v>
      </c>
    </row>
    <row r="174" spans="1:4" x14ac:dyDescent="0.25">
      <c r="A174" s="45" t="s">
        <v>160</v>
      </c>
      <c r="B174">
        <v>39137</v>
      </c>
      <c r="C174" t="s">
        <v>745</v>
      </c>
      <c r="D174" t="s">
        <v>8</v>
      </c>
    </row>
    <row r="175" spans="1:4" x14ac:dyDescent="0.25">
      <c r="A175" s="45" t="s">
        <v>161</v>
      </c>
      <c r="B175">
        <v>39139</v>
      </c>
      <c r="C175" t="s">
        <v>746</v>
      </c>
      <c r="D175" t="s">
        <v>8</v>
      </c>
    </row>
    <row r="176" spans="1:4" x14ac:dyDescent="0.25">
      <c r="A176" s="45" t="s">
        <v>162</v>
      </c>
      <c r="B176">
        <v>39141</v>
      </c>
      <c r="C176" t="s">
        <v>747</v>
      </c>
      <c r="D176" t="s">
        <v>8</v>
      </c>
    </row>
    <row r="177" spans="1:4" x14ac:dyDescent="0.25">
      <c r="A177" s="45" t="s">
        <v>163</v>
      </c>
      <c r="B177">
        <v>39142</v>
      </c>
      <c r="C177" t="s">
        <v>748</v>
      </c>
      <c r="D177" t="s">
        <v>8</v>
      </c>
    </row>
    <row r="178" spans="1:4" x14ac:dyDescent="0.25">
      <c r="A178" s="45" t="s">
        <v>164</v>
      </c>
      <c r="B178">
        <v>40100</v>
      </c>
      <c r="C178" t="s">
        <v>749</v>
      </c>
      <c r="D178" t="s">
        <v>8</v>
      </c>
    </row>
    <row r="179" spans="1:4" x14ac:dyDescent="0.25">
      <c r="A179" s="45" t="s">
        <v>520</v>
      </c>
      <c r="B179">
        <v>40101</v>
      </c>
      <c r="C179" t="s">
        <v>750</v>
      </c>
      <c r="D179" t="s">
        <v>7</v>
      </c>
    </row>
    <row r="180" spans="1:4" x14ac:dyDescent="0.25">
      <c r="A180" s="45" t="s">
        <v>521</v>
      </c>
      <c r="B180">
        <v>40103</v>
      </c>
      <c r="C180" t="s">
        <v>751</v>
      </c>
      <c r="D180" t="s">
        <v>7</v>
      </c>
    </row>
    <row r="181" spans="1:4" x14ac:dyDescent="0.25">
      <c r="A181" s="45" t="s">
        <v>522</v>
      </c>
      <c r="B181">
        <v>40104</v>
      </c>
      <c r="C181" t="s">
        <v>752</v>
      </c>
      <c r="D181" t="s">
        <v>7</v>
      </c>
    </row>
    <row r="182" spans="1:4" x14ac:dyDescent="0.25">
      <c r="A182" s="45" t="s">
        <v>165</v>
      </c>
      <c r="B182">
        <v>40107</v>
      </c>
      <c r="C182" t="s">
        <v>753</v>
      </c>
      <c r="D182" t="s">
        <v>8</v>
      </c>
    </row>
    <row r="183" spans="1:4" x14ac:dyDescent="0.25">
      <c r="A183" s="45" t="s">
        <v>166</v>
      </c>
      <c r="B183">
        <v>41001</v>
      </c>
      <c r="C183" t="s">
        <v>754</v>
      </c>
      <c r="D183" t="s">
        <v>8</v>
      </c>
    </row>
    <row r="184" spans="1:4" x14ac:dyDescent="0.25">
      <c r="A184" s="45" t="s">
        <v>167</v>
      </c>
      <c r="B184">
        <v>41002</v>
      </c>
      <c r="C184" t="s">
        <v>755</v>
      </c>
      <c r="D184" t="s">
        <v>8</v>
      </c>
    </row>
    <row r="185" spans="1:4" x14ac:dyDescent="0.25">
      <c r="A185" s="45" t="s">
        <v>168</v>
      </c>
      <c r="B185">
        <v>41003</v>
      </c>
      <c r="C185" t="s">
        <v>756</v>
      </c>
      <c r="D185" t="s">
        <v>8</v>
      </c>
    </row>
    <row r="186" spans="1:4" x14ac:dyDescent="0.25">
      <c r="A186" s="45" t="s">
        <v>169</v>
      </c>
      <c r="B186">
        <v>41004</v>
      </c>
      <c r="C186" t="s">
        <v>757</v>
      </c>
      <c r="D186" t="s">
        <v>8</v>
      </c>
    </row>
    <row r="187" spans="1:4" x14ac:dyDescent="0.25">
      <c r="A187" s="45" t="s">
        <v>170</v>
      </c>
      <c r="B187">
        <v>41005</v>
      </c>
      <c r="C187" t="s">
        <v>758</v>
      </c>
      <c r="D187" t="s">
        <v>8</v>
      </c>
    </row>
    <row r="188" spans="1:4" x14ac:dyDescent="0.25">
      <c r="A188" s="45" t="s">
        <v>171</v>
      </c>
      <c r="B188">
        <v>42111</v>
      </c>
      <c r="C188" t="s">
        <v>759</v>
      </c>
      <c r="D188" t="s">
        <v>8</v>
      </c>
    </row>
    <row r="189" spans="1:4" x14ac:dyDescent="0.25">
      <c r="A189" s="45" t="s">
        <v>523</v>
      </c>
      <c r="B189">
        <v>42113</v>
      </c>
      <c r="C189" t="s">
        <v>760</v>
      </c>
      <c r="D189" t="s">
        <v>7</v>
      </c>
    </row>
    <row r="190" spans="1:4" x14ac:dyDescent="0.25">
      <c r="A190" s="45" t="s">
        <v>172</v>
      </c>
      <c r="B190">
        <v>42117</v>
      </c>
      <c r="C190" t="s">
        <v>761</v>
      </c>
      <c r="D190" t="s">
        <v>7</v>
      </c>
    </row>
    <row r="191" spans="1:4" x14ac:dyDescent="0.25">
      <c r="A191" s="45" t="s">
        <v>524</v>
      </c>
      <c r="B191">
        <v>42118</v>
      </c>
      <c r="C191" t="s">
        <v>762</v>
      </c>
      <c r="D191" t="s">
        <v>7</v>
      </c>
    </row>
    <row r="192" spans="1:4" x14ac:dyDescent="0.25">
      <c r="A192" s="45" t="s">
        <v>525</v>
      </c>
      <c r="B192">
        <v>42119</v>
      </c>
      <c r="C192" t="s">
        <v>763</v>
      </c>
      <c r="D192" t="s">
        <v>7</v>
      </c>
    </row>
    <row r="193" spans="1:4" x14ac:dyDescent="0.25">
      <c r="A193" s="45" t="s">
        <v>173</v>
      </c>
      <c r="B193">
        <v>42121</v>
      </c>
      <c r="C193" t="s">
        <v>764</v>
      </c>
      <c r="D193" t="s">
        <v>8</v>
      </c>
    </row>
    <row r="194" spans="1:4" x14ac:dyDescent="0.25">
      <c r="A194" s="45" t="s">
        <v>174</v>
      </c>
      <c r="B194">
        <v>42124</v>
      </c>
      <c r="C194" t="s">
        <v>765</v>
      </c>
      <c r="D194" t="s">
        <v>8</v>
      </c>
    </row>
    <row r="195" spans="1:4" x14ac:dyDescent="0.25">
      <c r="A195" s="45" t="s">
        <v>175</v>
      </c>
      <c r="B195">
        <v>43001</v>
      </c>
      <c r="C195" t="s">
        <v>766</v>
      </c>
      <c r="D195" t="s">
        <v>8</v>
      </c>
    </row>
    <row r="196" spans="1:4" x14ac:dyDescent="0.25">
      <c r="A196" s="45" t="s">
        <v>176</v>
      </c>
      <c r="B196">
        <v>43002</v>
      </c>
      <c r="C196" t="s">
        <v>767</v>
      </c>
      <c r="D196" t="s">
        <v>8</v>
      </c>
    </row>
    <row r="197" spans="1:4" x14ac:dyDescent="0.25">
      <c r="A197" s="45" t="s">
        <v>177</v>
      </c>
      <c r="B197">
        <v>43003</v>
      </c>
      <c r="C197" t="s">
        <v>768</v>
      </c>
      <c r="D197" t="s">
        <v>8</v>
      </c>
    </row>
    <row r="198" spans="1:4" x14ac:dyDescent="0.25">
      <c r="A198" s="45" t="s">
        <v>178</v>
      </c>
      <c r="B198">
        <v>43004</v>
      </c>
      <c r="C198" t="s">
        <v>769</v>
      </c>
      <c r="D198" t="s">
        <v>8</v>
      </c>
    </row>
    <row r="199" spans="1:4" x14ac:dyDescent="0.25">
      <c r="A199" s="45" t="s">
        <v>179</v>
      </c>
      <c r="B199">
        <v>44078</v>
      </c>
      <c r="C199" t="s">
        <v>770</v>
      </c>
      <c r="D199" t="s">
        <v>8</v>
      </c>
    </row>
    <row r="200" spans="1:4" x14ac:dyDescent="0.25">
      <c r="A200" s="45" t="s">
        <v>180</v>
      </c>
      <c r="B200">
        <v>44083</v>
      </c>
      <c r="C200" t="s">
        <v>771</v>
      </c>
      <c r="D200" t="s">
        <v>8</v>
      </c>
    </row>
    <row r="201" spans="1:4" x14ac:dyDescent="0.25">
      <c r="A201" s="45" t="s">
        <v>181</v>
      </c>
      <c r="B201">
        <v>44084</v>
      </c>
      <c r="C201" t="s">
        <v>772</v>
      </c>
      <c r="D201" t="s">
        <v>8</v>
      </c>
    </row>
    <row r="202" spans="1:4" x14ac:dyDescent="0.25">
      <c r="A202" s="45" t="s">
        <v>182</v>
      </c>
      <c r="B202">
        <v>45076</v>
      </c>
      <c r="C202" t="s">
        <v>773</v>
      </c>
      <c r="D202" t="s">
        <v>8</v>
      </c>
    </row>
    <row r="203" spans="1:4" x14ac:dyDescent="0.25">
      <c r="A203" s="45" t="s">
        <v>183</v>
      </c>
      <c r="B203">
        <v>45077</v>
      </c>
      <c r="C203" t="s">
        <v>774</v>
      </c>
      <c r="D203" t="s">
        <v>8</v>
      </c>
    </row>
    <row r="204" spans="1:4" x14ac:dyDescent="0.25">
      <c r="A204" s="45" t="s">
        <v>184</v>
      </c>
      <c r="B204">
        <v>45078</v>
      </c>
      <c r="C204" t="s">
        <v>775</v>
      </c>
      <c r="D204" t="s">
        <v>8</v>
      </c>
    </row>
    <row r="205" spans="1:4" x14ac:dyDescent="0.25">
      <c r="A205" s="45" t="s">
        <v>526</v>
      </c>
      <c r="B205">
        <v>46128</v>
      </c>
      <c r="C205" t="s">
        <v>776</v>
      </c>
      <c r="D205" t="s">
        <v>7</v>
      </c>
    </row>
    <row r="206" spans="1:4" x14ac:dyDescent="0.25">
      <c r="A206" s="45" t="s">
        <v>185</v>
      </c>
      <c r="B206">
        <v>46130</v>
      </c>
      <c r="C206" t="s">
        <v>777</v>
      </c>
      <c r="D206" t="s">
        <v>8</v>
      </c>
    </row>
    <row r="207" spans="1:4" x14ac:dyDescent="0.25">
      <c r="A207" s="45" t="s">
        <v>186</v>
      </c>
      <c r="B207">
        <v>46131</v>
      </c>
      <c r="C207" t="s">
        <v>778</v>
      </c>
      <c r="D207" t="s">
        <v>8</v>
      </c>
    </row>
    <row r="208" spans="1:4" x14ac:dyDescent="0.25">
      <c r="A208" s="45" t="s">
        <v>527</v>
      </c>
      <c r="B208">
        <v>46132</v>
      </c>
      <c r="C208" t="s">
        <v>779</v>
      </c>
      <c r="D208" t="s">
        <v>7</v>
      </c>
    </row>
    <row r="209" spans="1:4" x14ac:dyDescent="0.25">
      <c r="A209" s="45" t="s">
        <v>187</v>
      </c>
      <c r="B209">
        <v>46134</v>
      </c>
      <c r="C209" t="s">
        <v>780</v>
      </c>
      <c r="D209" t="s">
        <v>8</v>
      </c>
    </row>
    <row r="210" spans="1:4" x14ac:dyDescent="0.25">
      <c r="A210" s="45" t="s">
        <v>528</v>
      </c>
      <c r="B210">
        <v>46135</v>
      </c>
      <c r="C210" t="s">
        <v>781</v>
      </c>
      <c r="D210" t="s">
        <v>7</v>
      </c>
    </row>
    <row r="211" spans="1:4" x14ac:dyDescent="0.25">
      <c r="A211" s="45" t="s">
        <v>529</v>
      </c>
      <c r="B211">
        <v>46137</v>
      </c>
      <c r="C211" t="s">
        <v>782</v>
      </c>
      <c r="D211" t="s">
        <v>7</v>
      </c>
    </row>
    <row r="212" spans="1:4" x14ac:dyDescent="0.25">
      <c r="A212" s="45" t="s">
        <v>530</v>
      </c>
      <c r="B212">
        <v>46140</v>
      </c>
      <c r="C212" t="s">
        <v>783</v>
      </c>
      <c r="D212" t="s">
        <v>7</v>
      </c>
    </row>
    <row r="213" spans="1:4" x14ac:dyDescent="0.25">
      <c r="A213" s="45" t="s">
        <v>188</v>
      </c>
      <c r="B213">
        <v>47060</v>
      </c>
      <c r="C213" t="s">
        <v>784</v>
      </c>
      <c r="D213" t="s">
        <v>8</v>
      </c>
    </row>
    <row r="214" spans="1:4" x14ac:dyDescent="0.25">
      <c r="A214" s="45" t="s">
        <v>189</v>
      </c>
      <c r="B214">
        <v>47062</v>
      </c>
      <c r="C214" t="s">
        <v>785</v>
      </c>
      <c r="D214" t="s">
        <v>8</v>
      </c>
    </row>
    <row r="215" spans="1:4" x14ac:dyDescent="0.25">
      <c r="A215" s="45" t="s">
        <v>531</v>
      </c>
      <c r="B215">
        <v>47064</v>
      </c>
      <c r="C215" t="s">
        <v>786</v>
      </c>
      <c r="D215" t="s">
        <v>7</v>
      </c>
    </row>
    <row r="216" spans="1:4" x14ac:dyDescent="0.25">
      <c r="A216" s="45" t="s">
        <v>190</v>
      </c>
      <c r="B216">
        <v>47065</v>
      </c>
      <c r="C216" t="s">
        <v>787</v>
      </c>
      <c r="D216" t="s">
        <v>8</v>
      </c>
    </row>
    <row r="217" spans="1:4" x14ac:dyDescent="0.25">
      <c r="A217" s="45" t="s">
        <v>191</v>
      </c>
      <c r="B217">
        <v>48066</v>
      </c>
      <c r="C217" t="s">
        <v>788</v>
      </c>
      <c r="D217" t="s">
        <v>8</v>
      </c>
    </row>
    <row r="218" spans="1:4" x14ac:dyDescent="0.25">
      <c r="A218" s="45" t="s">
        <v>192</v>
      </c>
      <c r="B218">
        <v>48068</v>
      </c>
      <c r="C218" t="s">
        <v>789</v>
      </c>
      <c r="D218" t="s">
        <v>8</v>
      </c>
    </row>
    <row r="219" spans="1:4" x14ac:dyDescent="0.25">
      <c r="A219" s="45" t="s">
        <v>193</v>
      </c>
      <c r="B219">
        <v>48069</v>
      </c>
      <c r="C219" t="s">
        <v>790</v>
      </c>
      <c r="D219" t="s">
        <v>8</v>
      </c>
    </row>
    <row r="220" spans="1:4" x14ac:dyDescent="0.25">
      <c r="A220" s="45" t="s">
        <v>194</v>
      </c>
      <c r="B220">
        <v>48070</v>
      </c>
      <c r="C220" t="s">
        <v>791</v>
      </c>
      <c r="D220" t="s">
        <v>8</v>
      </c>
    </row>
    <row r="221" spans="1:4" x14ac:dyDescent="0.25">
      <c r="A221" s="45" t="s">
        <v>195</v>
      </c>
      <c r="B221">
        <v>48071</v>
      </c>
      <c r="C221" t="s">
        <v>792</v>
      </c>
      <c r="D221" t="s">
        <v>8</v>
      </c>
    </row>
    <row r="222" spans="1:4" x14ac:dyDescent="0.25">
      <c r="A222" s="45" t="s">
        <v>196</v>
      </c>
      <c r="B222">
        <v>48072</v>
      </c>
      <c r="C222" t="s">
        <v>793</v>
      </c>
      <c r="D222" t="s">
        <v>8</v>
      </c>
    </row>
    <row r="223" spans="1:4" x14ac:dyDescent="0.25">
      <c r="A223" s="45" t="s">
        <v>197</v>
      </c>
      <c r="B223">
        <v>48073</v>
      </c>
      <c r="C223" t="s">
        <v>794</v>
      </c>
      <c r="D223" t="s">
        <v>8</v>
      </c>
    </row>
    <row r="224" spans="1:4" x14ac:dyDescent="0.25">
      <c r="A224" s="45" t="s">
        <v>198</v>
      </c>
      <c r="B224">
        <v>48074</v>
      </c>
      <c r="C224" t="s">
        <v>795</v>
      </c>
      <c r="D224" t="s">
        <v>8</v>
      </c>
    </row>
    <row r="225" spans="1:4" x14ac:dyDescent="0.25">
      <c r="A225" s="45" t="s">
        <v>199</v>
      </c>
      <c r="B225">
        <v>48075</v>
      </c>
      <c r="C225" t="s">
        <v>796</v>
      </c>
      <c r="D225" t="s">
        <v>8</v>
      </c>
    </row>
    <row r="226" spans="1:4" x14ac:dyDescent="0.25">
      <c r="A226" s="45" t="s">
        <v>200</v>
      </c>
      <c r="B226">
        <v>48077</v>
      </c>
      <c r="C226" t="s">
        <v>797</v>
      </c>
      <c r="D226" t="s">
        <v>8</v>
      </c>
    </row>
    <row r="227" spans="1:4" x14ac:dyDescent="0.25">
      <c r="A227" s="45" t="s">
        <v>201</v>
      </c>
      <c r="B227">
        <v>48078</v>
      </c>
      <c r="C227" t="s">
        <v>798</v>
      </c>
      <c r="D227" t="s">
        <v>8</v>
      </c>
    </row>
    <row r="228" spans="1:4" x14ac:dyDescent="0.25">
      <c r="A228" s="45" t="s">
        <v>202</v>
      </c>
      <c r="B228">
        <v>48080</v>
      </c>
      <c r="C228" t="s">
        <v>799</v>
      </c>
      <c r="D228" t="s">
        <v>8</v>
      </c>
    </row>
    <row r="229" spans="1:4" x14ac:dyDescent="0.25">
      <c r="A229" s="45" t="s">
        <v>203</v>
      </c>
      <c r="B229">
        <v>48901</v>
      </c>
      <c r="C229" t="s">
        <v>800</v>
      </c>
      <c r="D229" t="s">
        <v>8</v>
      </c>
    </row>
    <row r="230" spans="1:4" x14ac:dyDescent="0.25">
      <c r="A230" s="45" t="s">
        <v>204</v>
      </c>
      <c r="B230">
        <v>48902</v>
      </c>
      <c r="C230" t="s">
        <v>801</v>
      </c>
      <c r="D230" t="s">
        <v>8</v>
      </c>
    </row>
    <row r="231" spans="1:4" x14ac:dyDescent="0.25">
      <c r="A231" s="45" t="s">
        <v>205</v>
      </c>
      <c r="B231">
        <v>48904</v>
      </c>
      <c r="C231" t="s">
        <v>802</v>
      </c>
      <c r="D231" t="s">
        <v>8</v>
      </c>
    </row>
    <row r="232" spans="1:4" x14ac:dyDescent="0.25">
      <c r="A232" s="45" t="s">
        <v>206</v>
      </c>
      <c r="B232">
        <v>48905</v>
      </c>
      <c r="C232" t="s">
        <v>803</v>
      </c>
      <c r="D232" t="s">
        <v>8</v>
      </c>
    </row>
    <row r="233" spans="1:4" x14ac:dyDescent="0.25">
      <c r="A233" s="45" t="s">
        <v>207</v>
      </c>
      <c r="B233">
        <v>48909</v>
      </c>
      <c r="C233" t="s">
        <v>804</v>
      </c>
      <c r="D233" t="s">
        <v>8</v>
      </c>
    </row>
    <row r="234" spans="1:4" x14ac:dyDescent="0.25">
      <c r="A234" s="45" t="s">
        <v>208</v>
      </c>
      <c r="B234">
        <v>48910</v>
      </c>
      <c r="C234" t="s">
        <v>805</v>
      </c>
      <c r="D234" t="s">
        <v>8</v>
      </c>
    </row>
    <row r="235" spans="1:4" x14ac:dyDescent="0.25">
      <c r="A235" s="45" t="s">
        <v>209</v>
      </c>
      <c r="B235">
        <v>48911</v>
      </c>
      <c r="C235" t="s">
        <v>806</v>
      </c>
      <c r="D235" t="s">
        <v>8</v>
      </c>
    </row>
    <row r="236" spans="1:4" x14ac:dyDescent="0.25">
      <c r="A236" s="45" t="s">
        <v>210</v>
      </c>
      <c r="B236">
        <v>48912</v>
      </c>
      <c r="C236" t="s">
        <v>807</v>
      </c>
      <c r="D236" t="s">
        <v>8</v>
      </c>
    </row>
    <row r="237" spans="1:4" x14ac:dyDescent="0.25">
      <c r="A237" s="45" t="s">
        <v>211</v>
      </c>
      <c r="B237">
        <v>48913</v>
      </c>
      <c r="C237" t="s">
        <v>808</v>
      </c>
      <c r="D237" t="s">
        <v>8</v>
      </c>
    </row>
    <row r="238" spans="1:4" x14ac:dyDescent="0.25">
      <c r="A238" s="45" t="s">
        <v>212</v>
      </c>
      <c r="B238">
        <v>48914</v>
      </c>
      <c r="C238" t="s">
        <v>809</v>
      </c>
      <c r="D238" t="s">
        <v>8</v>
      </c>
    </row>
    <row r="239" spans="1:4" x14ac:dyDescent="0.25">
      <c r="A239" s="45" t="s">
        <v>213</v>
      </c>
      <c r="B239">
        <v>48915</v>
      </c>
      <c r="C239" t="s">
        <v>810</v>
      </c>
      <c r="D239" t="s">
        <v>8</v>
      </c>
    </row>
    <row r="240" spans="1:4" x14ac:dyDescent="0.25">
      <c r="A240" s="45" t="s">
        <v>214</v>
      </c>
      <c r="B240">
        <v>48916</v>
      </c>
      <c r="C240" t="s">
        <v>811</v>
      </c>
      <c r="D240" t="s">
        <v>8</v>
      </c>
    </row>
    <row r="241" spans="1:4" x14ac:dyDescent="0.25">
      <c r="A241" s="45" t="s">
        <v>215</v>
      </c>
      <c r="B241">
        <v>48918</v>
      </c>
      <c r="C241" t="s">
        <v>812</v>
      </c>
      <c r="D241" t="s">
        <v>8</v>
      </c>
    </row>
    <row r="242" spans="1:4" x14ac:dyDescent="0.25">
      <c r="A242" s="45" t="s">
        <v>1153</v>
      </c>
      <c r="B242">
        <v>48920</v>
      </c>
      <c r="C242" t="s">
        <v>1159</v>
      </c>
      <c r="D242" t="s">
        <v>8</v>
      </c>
    </row>
    <row r="243" spans="1:4" x14ac:dyDescent="0.25">
      <c r="A243" s="45" t="s">
        <v>216</v>
      </c>
      <c r="B243">
        <v>48921</v>
      </c>
      <c r="C243" t="s">
        <v>813</v>
      </c>
      <c r="D243" t="s">
        <v>8</v>
      </c>
    </row>
    <row r="244" spans="1:4" x14ac:dyDescent="0.25">
      <c r="A244" s="45" t="s">
        <v>217</v>
      </c>
      <c r="B244">
        <v>48922</v>
      </c>
      <c r="C244" t="s">
        <v>814</v>
      </c>
      <c r="D244" t="s">
        <v>8</v>
      </c>
    </row>
    <row r="245" spans="1:4" x14ac:dyDescent="0.25">
      <c r="A245" s="45" t="s">
        <v>218</v>
      </c>
      <c r="B245">
        <v>48923</v>
      </c>
      <c r="C245" t="s">
        <v>815</v>
      </c>
      <c r="D245" t="s">
        <v>8</v>
      </c>
    </row>
    <row r="246" spans="1:4" x14ac:dyDescent="0.25">
      <c r="A246" s="45" t="s">
        <v>219</v>
      </c>
      <c r="B246">
        <v>48924</v>
      </c>
      <c r="C246" t="s">
        <v>816</v>
      </c>
      <c r="D246" t="s">
        <v>8</v>
      </c>
    </row>
    <row r="247" spans="1:4" x14ac:dyDescent="0.25">
      <c r="A247" s="45" t="s">
        <v>220</v>
      </c>
      <c r="B247">
        <v>48925</v>
      </c>
      <c r="C247" t="s">
        <v>817</v>
      </c>
      <c r="D247" t="s">
        <v>8</v>
      </c>
    </row>
    <row r="248" spans="1:4" x14ac:dyDescent="0.25">
      <c r="A248" s="45" t="s">
        <v>221</v>
      </c>
      <c r="B248">
        <v>48926</v>
      </c>
      <c r="C248" t="s">
        <v>818</v>
      </c>
      <c r="D248" t="s">
        <v>8</v>
      </c>
    </row>
    <row r="249" spans="1:4" x14ac:dyDescent="0.25">
      <c r="A249" s="45" t="s">
        <v>222</v>
      </c>
      <c r="B249">
        <v>48927</v>
      </c>
      <c r="C249" t="s">
        <v>819</v>
      </c>
      <c r="D249" t="s">
        <v>8</v>
      </c>
    </row>
    <row r="250" spans="1:4" x14ac:dyDescent="0.25">
      <c r="A250" s="45" t="s">
        <v>1168</v>
      </c>
      <c r="B250">
        <v>48928</v>
      </c>
      <c r="C250" t="s">
        <v>1160</v>
      </c>
      <c r="D250" t="s">
        <v>8</v>
      </c>
    </row>
    <row r="251" spans="1:4" x14ac:dyDescent="0.25">
      <c r="A251" s="45" t="s">
        <v>223</v>
      </c>
      <c r="B251">
        <v>49132</v>
      </c>
      <c r="C251" t="s">
        <v>820</v>
      </c>
      <c r="D251" t="s">
        <v>8</v>
      </c>
    </row>
    <row r="252" spans="1:4" x14ac:dyDescent="0.25">
      <c r="A252" s="45" t="s">
        <v>532</v>
      </c>
      <c r="B252">
        <v>49135</v>
      </c>
      <c r="C252" t="s">
        <v>821</v>
      </c>
      <c r="D252" t="s">
        <v>7</v>
      </c>
    </row>
    <row r="253" spans="1:4" x14ac:dyDescent="0.25">
      <c r="A253" s="45" t="s">
        <v>224</v>
      </c>
      <c r="B253">
        <v>49137</v>
      </c>
      <c r="C253" t="s">
        <v>822</v>
      </c>
      <c r="D253" t="s">
        <v>8</v>
      </c>
    </row>
    <row r="254" spans="1:4" x14ac:dyDescent="0.25">
      <c r="A254" s="45" t="s">
        <v>225</v>
      </c>
      <c r="B254">
        <v>49140</v>
      </c>
      <c r="C254" t="s">
        <v>823</v>
      </c>
      <c r="D254" t="s">
        <v>8</v>
      </c>
    </row>
    <row r="255" spans="1:4" x14ac:dyDescent="0.25">
      <c r="A255" s="45" t="s">
        <v>226</v>
      </c>
      <c r="B255">
        <v>49142</v>
      </c>
      <c r="C255" t="s">
        <v>824</v>
      </c>
      <c r="D255" t="s">
        <v>8</v>
      </c>
    </row>
    <row r="256" spans="1:4" x14ac:dyDescent="0.25">
      <c r="A256" s="45" t="s">
        <v>227</v>
      </c>
      <c r="B256">
        <v>49144</v>
      </c>
      <c r="C256" t="s">
        <v>825</v>
      </c>
      <c r="D256" t="s">
        <v>8</v>
      </c>
    </row>
    <row r="257" spans="1:4" x14ac:dyDescent="0.25">
      <c r="A257" s="45" t="s">
        <v>228</v>
      </c>
      <c r="B257">
        <v>49148</v>
      </c>
      <c r="C257" t="s">
        <v>826</v>
      </c>
      <c r="D257" t="s">
        <v>8</v>
      </c>
    </row>
    <row r="258" spans="1:4" x14ac:dyDescent="0.25">
      <c r="A258" s="45" t="s">
        <v>229</v>
      </c>
      <c r="B258">
        <v>50001</v>
      </c>
      <c r="C258" t="s">
        <v>827</v>
      </c>
      <c r="D258" t="s">
        <v>8</v>
      </c>
    </row>
    <row r="259" spans="1:4" x14ac:dyDescent="0.25">
      <c r="A259" s="45" t="s">
        <v>230</v>
      </c>
      <c r="B259">
        <v>50002</v>
      </c>
      <c r="C259" t="s">
        <v>828</v>
      </c>
      <c r="D259" t="s">
        <v>8</v>
      </c>
    </row>
    <row r="260" spans="1:4" x14ac:dyDescent="0.25">
      <c r="A260" s="45" t="s">
        <v>231</v>
      </c>
      <c r="B260">
        <v>50003</v>
      </c>
      <c r="C260" t="s">
        <v>829</v>
      </c>
      <c r="D260" t="s">
        <v>8</v>
      </c>
    </row>
    <row r="261" spans="1:4" x14ac:dyDescent="0.25">
      <c r="A261" s="45" t="s">
        <v>232</v>
      </c>
      <c r="B261">
        <v>50005</v>
      </c>
      <c r="C261" t="s">
        <v>830</v>
      </c>
      <c r="D261" t="s">
        <v>8</v>
      </c>
    </row>
    <row r="262" spans="1:4" x14ac:dyDescent="0.25">
      <c r="A262" s="45" t="s">
        <v>233</v>
      </c>
      <c r="B262">
        <v>50006</v>
      </c>
      <c r="C262" t="s">
        <v>831</v>
      </c>
      <c r="D262" t="s">
        <v>8</v>
      </c>
    </row>
    <row r="263" spans="1:4" x14ac:dyDescent="0.25">
      <c r="A263" s="45" t="s">
        <v>234</v>
      </c>
      <c r="B263">
        <v>50007</v>
      </c>
      <c r="C263" t="s">
        <v>832</v>
      </c>
      <c r="D263" t="s">
        <v>8</v>
      </c>
    </row>
    <row r="264" spans="1:4" x14ac:dyDescent="0.25">
      <c r="A264" s="45" t="s">
        <v>533</v>
      </c>
      <c r="B264">
        <v>50009</v>
      </c>
      <c r="C264" t="s">
        <v>833</v>
      </c>
      <c r="D264" t="s">
        <v>7</v>
      </c>
    </row>
    <row r="265" spans="1:4" x14ac:dyDescent="0.25">
      <c r="A265" s="45" t="s">
        <v>235</v>
      </c>
      <c r="B265">
        <v>50010</v>
      </c>
      <c r="C265" t="s">
        <v>834</v>
      </c>
      <c r="D265" t="s">
        <v>8</v>
      </c>
    </row>
    <row r="266" spans="1:4" x14ac:dyDescent="0.25">
      <c r="A266" s="45" t="s">
        <v>236</v>
      </c>
      <c r="B266">
        <v>50012</v>
      </c>
      <c r="C266" t="s">
        <v>835</v>
      </c>
      <c r="D266" t="s">
        <v>8</v>
      </c>
    </row>
    <row r="267" spans="1:4" x14ac:dyDescent="0.25">
      <c r="A267" s="45" t="s">
        <v>237</v>
      </c>
      <c r="B267">
        <v>50013</v>
      </c>
      <c r="C267" t="s">
        <v>836</v>
      </c>
      <c r="D267" t="s">
        <v>8</v>
      </c>
    </row>
    <row r="268" spans="1:4" x14ac:dyDescent="0.25">
      <c r="A268" s="45" t="s">
        <v>238</v>
      </c>
      <c r="B268">
        <v>50014</v>
      </c>
      <c r="C268" t="s">
        <v>837</v>
      </c>
      <c r="D268" t="s">
        <v>8</v>
      </c>
    </row>
    <row r="269" spans="1:4" x14ac:dyDescent="0.25">
      <c r="A269" s="45" t="s">
        <v>239</v>
      </c>
      <c r="B269">
        <v>51150</v>
      </c>
      <c r="C269" t="s">
        <v>838</v>
      </c>
      <c r="D269" t="s">
        <v>8</v>
      </c>
    </row>
    <row r="270" spans="1:4" x14ac:dyDescent="0.25">
      <c r="A270" s="45" t="s">
        <v>240</v>
      </c>
      <c r="B270">
        <v>51152</v>
      </c>
      <c r="C270" t="s">
        <v>839</v>
      </c>
      <c r="D270" t="s">
        <v>8</v>
      </c>
    </row>
    <row r="271" spans="1:4" x14ac:dyDescent="0.25">
      <c r="A271" s="45" t="s">
        <v>241</v>
      </c>
      <c r="B271">
        <v>51153</v>
      </c>
      <c r="C271" t="s">
        <v>840</v>
      </c>
      <c r="D271" t="s">
        <v>8</v>
      </c>
    </row>
    <row r="272" spans="1:4" x14ac:dyDescent="0.25">
      <c r="A272" s="45" t="s">
        <v>242</v>
      </c>
      <c r="B272">
        <v>51154</v>
      </c>
      <c r="C272" t="s">
        <v>841</v>
      </c>
      <c r="D272" t="s">
        <v>8</v>
      </c>
    </row>
    <row r="273" spans="1:4" x14ac:dyDescent="0.25">
      <c r="A273" s="45" t="s">
        <v>243</v>
      </c>
      <c r="B273">
        <v>51155</v>
      </c>
      <c r="C273" t="s">
        <v>842</v>
      </c>
      <c r="D273" t="s">
        <v>8</v>
      </c>
    </row>
    <row r="274" spans="1:4" x14ac:dyDescent="0.25">
      <c r="A274" s="45" t="s">
        <v>244</v>
      </c>
      <c r="B274">
        <v>51156</v>
      </c>
      <c r="C274" t="s">
        <v>843</v>
      </c>
      <c r="D274" t="s">
        <v>8</v>
      </c>
    </row>
    <row r="275" spans="1:4" x14ac:dyDescent="0.25">
      <c r="A275" s="45" t="s">
        <v>245</v>
      </c>
      <c r="B275">
        <v>51159</v>
      </c>
      <c r="C275" t="s">
        <v>844</v>
      </c>
      <c r="D275" t="s">
        <v>8</v>
      </c>
    </row>
    <row r="276" spans="1:4" x14ac:dyDescent="0.25">
      <c r="A276" s="45" t="s">
        <v>247</v>
      </c>
      <c r="B276">
        <v>52096</v>
      </c>
      <c r="C276" t="s">
        <v>846</v>
      </c>
      <c r="D276" t="s">
        <v>8</v>
      </c>
    </row>
    <row r="277" spans="1:4" x14ac:dyDescent="0.25">
      <c r="A277" s="45" t="s">
        <v>248</v>
      </c>
      <c r="B277">
        <v>53111</v>
      </c>
      <c r="C277" t="s">
        <v>847</v>
      </c>
      <c r="D277" t="s">
        <v>8</v>
      </c>
    </row>
    <row r="278" spans="1:4" x14ac:dyDescent="0.25">
      <c r="A278" s="45" t="s">
        <v>534</v>
      </c>
      <c r="B278">
        <v>53112</v>
      </c>
      <c r="C278" t="s">
        <v>848</v>
      </c>
      <c r="D278" t="s">
        <v>7</v>
      </c>
    </row>
    <row r="279" spans="1:4" x14ac:dyDescent="0.25">
      <c r="A279" s="45" t="s">
        <v>249</v>
      </c>
      <c r="B279">
        <v>53113</v>
      </c>
      <c r="C279" t="s">
        <v>849</v>
      </c>
      <c r="D279" t="s">
        <v>8</v>
      </c>
    </row>
    <row r="280" spans="1:4" x14ac:dyDescent="0.25">
      <c r="A280" s="45" t="s">
        <v>535</v>
      </c>
      <c r="B280">
        <v>53114</v>
      </c>
      <c r="C280" t="s">
        <v>850</v>
      </c>
      <c r="D280" t="s">
        <v>7</v>
      </c>
    </row>
    <row r="281" spans="1:4" x14ac:dyDescent="0.25">
      <c r="A281" s="45" t="s">
        <v>250</v>
      </c>
      <c r="B281">
        <v>54037</v>
      </c>
      <c r="C281" t="s">
        <v>851</v>
      </c>
      <c r="D281" t="s">
        <v>8</v>
      </c>
    </row>
    <row r="282" spans="1:4" x14ac:dyDescent="0.25">
      <c r="A282" s="45" t="s">
        <v>251</v>
      </c>
      <c r="B282">
        <v>54039</v>
      </c>
      <c r="C282" t="s">
        <v>852</v>
      </c>
      <c r="D282" t="s">
        <v>8</v>
      </c>
    </row>
    <row r="283" spans="1:4" x14ac:dyDescent="0.25">
      <c r="A283" s="45" t="s">
        <v>252</v>
      </c>
      <c r="B283">
        <v>54041</v>
      </c>
      <c r="C283" t="s">
        <v>853</v>
      </c>
      <c r="D283" t="s">
        <v>8</v>
      </c>
    </row>
    <row r="284" spans="1:4" x14ac:dyDescent="0.25">
      <c r="A284" s="45" t="s">
        <v>253</v>
      </c>
      <c r="B284">
        <v>54042</v>
      </c>
      <c r="C284" t="s">
        <v>854</v>
      </c>
      <c r="D284" t="s">
        <v>8</v>
      </c>
    </row>
    <row r="285" spans="1:4" x14ac:dyDescent="0.25">
      <c r="A285" s="45" t="s">
        <v>254</v>
      </c>
      <c r="B285">
        <v>54043</v>
      </c>
      <c r="C285" t="s">
        <v>855</v>
      </c>
      <c r="D285" t="s">
        <v>8</v>
      </c>
    </row>
    <row r="286" spans="1:4" x14ac:dyDescent="0.25">
      <c r="A286" s="45" t="s">
        <v>255</v>
      </c>
      <c r="B286">
        <v>54045</v>
      </c>
      <c r="C286" t="s">
        <v>856</v>
      </c>
      <c r="D286" t="s">
        <v>8</v>
      </c>
    </row>
    <row r="287" spans="1:4" x14ac:dyDescent="0.25">
      <c r="A287" s="45" t="s">
        <v>256</v>
      </c>
      <c r="B287">
        <v>55104</v>
      </c>
      <c r="C287" t="s">
        <v>857</v>
      </c>
      <c r="D287" t="s">
        <v>8</v>
      </c>
    </row>
    <row r="288" spans="1:4" x14ac:dyDescent="0.25">
      <c r="A288" s="45" t="s">
        <v>257</v>
      </c>
      <c r="B288">
        <v>55105</v>
      </c>
      <c r="C288" t="s">
        <v>858</v>
      </c>
      <c r="D288" t="s">
        <v>8</v>
      </c>
    </row>
    <row r="289" spans="1:4" x14ac:dyDescent="0.25">
      <c r="A289" s="45" t="s">
        <v>258</v>
      </c>
      <c r="B289">
        <v>55106</v>
      </c>
      <c r="C289" t="s">
        <v>859</v>
      </c>
      <c r="D289" t="s">
        <v>8</v>
      </c>
    </row>
    <row r="290" spans="1:4" x14ac:dyDescent="0.25">
      <c r="A290" s="45" t="s">
        <v>259</v>
      </c>
      <c r="B290">
        <v>55108</v>
      </c>
      <c r="C290" t="s">
        <v>860</v>
      </c>
      <c r="D290" t="s">
        <v>8</v>
      </c>
    </row>
    <row r="291" spans="1:4" x14ac:dyDescent="0.25">
      <c r="A291" s="45" t="s">
        <v>260</v>
      </c>
      <c r="B291">
        <v>55110</v>
      </c>
      <c r="C291" t="s">
        <v>861</v>
      </c>
      <c r="D291" t="s">
        <v>8</v>
      </c>
    </row>
    <row r="292" spans="1:4" x14ac:dyDescent="0.25">
      <c r="A292" s="45" t="s">
        <v>261</v>
      </c>
      <c r="B292">
        <v>55111</v>
      </c>
      <c r="C292" t="s">
        <v>862</v>
      </c>
      <c r="D292" t="s">
        <v>8</v>
      </c>
    </row>
    <row r="293" spans="1:4" x14ac:dyDescent="0.25">
      <c r="A293" s="45" t="s">
        <v>262</v>
      </c>
      <c r="B293">
        <v>56015</v>
      </c>
      <c r="C293" t="s">
        <v>863</v>
      </c>
      <c r="D293" t="s">
        <v>8</v>
      </c>
    </row>
    <row r="294" spans="1:4" x14ac:dyDescent="0.25">
      <c r="A294" s="45" t="s">
        <v>263</v>
      </c>
      <c r="B294">
        <v>56017</v>
      </c>
      <c r="C294" t="s">
        <v>864</v>
      </c>
      <c r="D294" t="s">
        <v>8</v>
      </c>
    </row>
    <row r="295" spans="1:4" x14ac:dyDescent="0.25">
      <c r="A295" s="45" t="s">
        <v>264</v>
      </c>
      <c r="B295">
        <v>57001</v>
      </c>
      <c r="C295" t="s">
        <v>865</v>
      </c>
      <c r="D295" t="s">
        <v>8</v>
      </c>
    </row>
    <row r="296" spans="1:4" x14ac:dyDescent="0.25">
      <c r="A296" s="45" t="s">
        <v>265</v>
      </c>
      <c r="B296">
        <v>57002</v>
      </c>
      <c r="C296" t="s">
        <v>866</v>
      </c>
      <c r="D296" t="s">
        <v>8</v>
      </c>
    </row>
    <row r="297" spans="1:4" x14ac:dyDescent="0.25">
      <c r="A297" s="45" t="s">
        <v>266</v>
      </c>
      <c r="B297">
        <v>57003</v>
      </c>
      <c r="C297" t="s">
        <v>867</v>
      </c>
      <c r="D297" t="s">
        <v>8</v>
      </c>
    </row>
    <row r="298" spans="1:4" x14ac:dyDescent="0.25">
      <c r="A298" s="45" t="s">
        <v>267</v>
      </c>
      <c r="B298">
        <v>57004</v>
      </c>
      <c r="C298" t="s">
        <v>868</v>
      </c>
      <c r="D298" t="s">
        <v>8</v>
      </c>
    </row>
    <row r="299" spans="1:4" x14ac:dyDescent="0.25">
      <c r="A299" s="45" t="s">
        <v>268</v>
      </c>
      <c r="B299">
        <v>58106</v>
      </c>
      <c r="C299" t="s">
        <v>869</v>
      </c>
      <c r="D299" t="s">
        <v>8</v>
      </c>
    </row>
    <row r="300" spans="1:4" x14ac:dyDescent="0.25">
      <c r="A300" s="45" t="s">
        <v>269</v>
      </c>
      <c r="B300">
        <v>58107</v>
      </c>
      <c r="C300" t="s">
        <v>870</v>
      </c>
      <c r="D300" t="s">
        <v>8</v>
      </c>
    </row>
    <row r="301" spans="1:4" x14ac:dyDescent="0.25">
      <c r="A301" s="45" t="s">
        <v>270</v>
      </c>
      <c r="B301">
        <v>58108</v>
      </c>
      <c r="C301" t="s">
        <v>871</v>
      </c>
      <c r="D301" t="s">
        <v>8</v>
      </c>
    </row>
    <row r="302" spans="1:4" x14ac:dyDescent="0.25">
      <c r="A302" s="45" t="s">
        <v>271</v>
      </c>
      <c r="B302">
        <v>58109</v>
      </c>
      <c r="C302" t="s">
        <v>872</v>
      </c>
      <c r="D302" t="s">
        <v>8</v>
      </c>
    </row>
    <row r="303" spans="1:4" x14ac:dyDescent="0.25">
      <c r="A303" s="45" t="s">
        <v>272</v>
      </c>
      <c r="B303">
        <v>58112</v>
      </c>
      <c r="C303" t="s">
        <v>873</v>
      </c>
      <c r="D303" t="s">
        <v>8</v>
      </c>
    </row>
    <row r="304" spans="1:4" x14ac:dyDescent="0.25">
      <c r="A304" s="45" t="s">
        <v>273</v>
      </c>
      <c r="B304">
        <v>59113</v>
      </c>
      <c r="C304" t="s">
        <v>874</v>
      </c>
      <c r="D304" t="s">
        <v>8</v>
      </c>
    </row>
    <row r="305" spans="1:4" x14ac:dyDescent="0.25">
      <c r="A305" s="45" t="s">
        <v>536</v>
      </c>
      <c r="B305">
        <v>59114</v>
      </c>
      <c r="C305" t="s">
        <v>875</v>
      </c>
      <c r="D305" t="s">
        <v>7</v>
      </c>
    </row>
    <row r="306" spans="1:4" x14ac:dyDescent="0.25">
      <c r="A306" s="45" t="s">
        <v>274</v>
      </c>
      <c r="B306">
        <v>59117</v>
      </c>
      <c r="C306" t="s">
        <v>876</v>
      </c>
      <c r="D306" t="s">
        <v>8</v>
      </c>
    </row>
    <row r="307" spans="1:4" x14ac:dyDescent="0.25">
      <c r="A307" s="45" t="s">
        <v>275</v>
      </c>
      <c r="B307">
        <v>60077</v>
      </c>
      <c r="C307" t="s">
        <v>877</v>
      </c>
      <c r="D307" t="s">
        <v>8</v>
      </c>
    </row>
    <row r="308" spans="1:4" x14ac:dyDescent="0.25">
      <c r="A308" s="45" t="s">
        <v>276</v>
      </c>
      <c r="B308">
        <v>61150</v>
      </c>
      <c r="C308" t="s">
        <v>878</v>
      </c>
      <c r="D308" t="s">
        <v>8</v>
      </c>
    </row>
    <row r="309" spans="1:4" x14ac:dyDescent="0.25">
      <c r="A309" s="45" t="s">
        <v>277</v>
      </c>
      <c r="B309">
        <v>61151</v>
      </c>
      <c r="C309" t="s">
        <v>879</v>
      </c>
      <c r="D309" t="s">
        <v>8</v>
      </c>
    </row>
    <row r="310" spans="1:4" x14ac:dyDescent="0.25">
      <c r="A310" s="45" t="s">
        <v>278</v>
      </c>
      <c r="B310">
        <v>61154</v>
      </c>
      <c r="C310" t="s">
        <v>880</v>
      </c>
      <c r="D310" t="s">
        <v>8</v>
      </c>
    </row>
    <row r="311" spans="1:4" x14ac:dyDescent="0.25">
      <c r="A311" s="45" t="s">
        <v>279</v>
      </c>
      <c r="B311">
        <v>61156</v>
      </c>
      <c r="C311" t="s">
        <v>881</v>
      </c>
      <c r="D311" t="s">
        <v>8</v>
      </c>
    </row>
    <row r="312" spans="1:4" x14ac:dyDescent="0.25">
      <c r="A312" s="45" t="s">
        <v>537</v>
      </c>
      <c r="B312">
        <v>61157</v>
      </c>
      <c r="C312" t="s">
        <v>882</v>
      </c>
      <c r="D312" t="s">
        <v>7</v>
      </c>
    </row>
    <row r="313" spans="1:4" x14ac:dyDescent="0.25">
      <c r="A313" s="45" t="s">
        <v>280</v>
      </c>
      <c r="B313">
        <v>61158</v>
      </c>
      <c r="C313" t="s">
        <v>883</v>
      </c>
      <c r="D313" t="s">
        <v>8</v>
      </c>
    </row>
    <row r="314" spans="1:4" x14ac:dyDescent="0.25">
      <c r="A314" s="45" t="s">
        <v>281</v>
      </c>
      <c r="B314">
        <v>62070</v>
      </c>
      <c r="C314" t="s">
        <v>884</v>
      </c>
      <c r="D314" t="s">
        <v>8</v>
      </c>
    </row>
    <row r="315" spans="1:4" x14ac:dyDescent="0.25">
      <c r="A315" s="45" t="s">
        <v>282</v>
      </c>
      <c r="B315">
        <v>62072</v>
      </c>
      <c r="C315" t="s">
        <v>885</v>
      </c>
      <c r="D315" t="s">
        <v>8</v>
      </c>
    </row>
    <row r="316" spans="1:4" x14ac:dyDescent="0.25">
      <c r="A316" s="45" t="s">
        <v>283</v>
      </c>
      <c r="B316">
        <v>63066</v>
      </c>
      <c r="C316" t="s">
        <v>886</v>
      </c>
      <c r="D316" t="s">
        <v>8</v>
      </c>
    </row>
    <row r="317" spans="1:4" x14ac:dyDescent="0.25">
      <c r="A317" s="45" t="s">
        <v>284</v>
      </c>
      <c r="B317">
        <v>63067</v>
      </c>
      <c r="C317" t="s">
        <v>887</v>
      </c>
      <c r="D317" t="s">
        <v>8</v>
      </c>
    </row>
    <row r="318" spans="1:4" x14ac:dyDescent="0.25">
      <c r="A318" s="45" t="s">
        <v>285</v>
      </c>
      <c r="B318">
        <v>64072</v>
      </c>
      <c r="C318" t="s">
        <v>888</v>
      </c>
      <c r="D318" t="s">
        <v>8</v>
      </c>
    </row>
    <row r="319" spans="1:4" x14ac:dyDescent="0.25">
      <c r="A319" s="45" t="s">
        <v>286</v>
      </c>
      <c r="B319">
        <v>64074</v>
      </c>
      <c r="C319" t="s">
        <v>889</v>
      </c>
      <c r="D319" t="s">
        <v>8</v>
      </c>
    </row>
    <row r="320" spans="1:4" x14ac:dyDescent="0.25">
      <c r="A320" s="45" t="s">
        <v>287</v>
      </c>
      <c r="B320">
        <v>64075</v>
      </c>
      <c r="C320" t="s">
        <v>890</v>
      </c>
      <c r="D320" t="s">
        <v>8</v>
      </c>
    </row>
    <row r="321" spans="1:4" x14ac:dyDescent="0.25">
      <c r="A321" s="45" t="s">
        <v>288</v>
      </c>
      <c r="B321">
        <v>65096</v>
      </c>
      <c r="C321" t="s">
        <v>891</v>
      </c>
      <c r="D321" t="s">
        <v>8</v>
      </c>
    </row>
    <row r="322" spans="1:4" x14ac:dyDescent="0.25">
      <c r="A322" s="45" t="s">
        <v>289</v>
      </c>
      <c r="B322">
        <v>65098</v>
      </c>
      <c r="C322" t="s">
        <v>892</v>
      </c>
      <c r="D322" t="s">
        <v>8</v>
      </c>
    </row>
    <row r="323" spans="1:4" x14ac:dyDescent="0.25">
      <c r="A323" s="45" t="s">
        <v>290</v>
      </c>
      <c r="B323">
        <v>66102</v>
      </c>
      <c r="C323" t="s">
        <v>893</v>
      </c>
      <c r="D323" t="s">
        <v>8</v>
      </c>
    </row>
    <row r="324" spans="1:4" x14ac:dyDescent="0.25">
      <c r="A324" s="45" t="s">
        <v>291</v>
      </c>
      <c r="B324">
        <v>66103</v>
      </c>
      <c r="C324" t="s">
        <v>894</v>
      </c>
      <c r="D324" t="s">
        <v>8</v>
      </c>
    </row>
    <row r="325" spans="1:4" x14ac:dyDescent="0.25">
      <c r="A325" s="45" t="s">
        <v>292</v>
      </c>
      <c r="B325">
        <v>66104</v>
      </c>
      <c r="C325" t="s">
        <v>895</v>
      </c>
      <c r="D325" t="s">
        <v>8</v>
      </c>
    </row>
    <row r="326" spans="1:4" x14ac:dyDescent="0.25">
      <c r="A326" s="45" t="s">
        <v>293</v>
      </c>
      <c r="B326">
        <v>66105</v>
      </c>
      <c r="C326" t="s">
        <v>896</v>
      </c>
      <c r="D326" t="s">
        <v>8</v>
      </c>
    </row>
    <row r="327" spans="1:4" x14ac:dyDescent="0.25">
      <c r="A327" s="45" t="s">
        <v>294</v>
      </c>
      <c r="B327">
        <v>66107</v>
      </c>
      <c r="C327" t="s">
        <v>897</v>
      </c>
      <c r="D327" t="s">
        <v>8</v>
      </c>
    </row>
    <row r="328" spans="1:4" x14ac:dyDescent="0.25">
      <c r="A328" s="45" t="s">
        <v>295</v>
      </c>
      <c r="B328">
        <v>67055</v>
      </c>
      <c r="C328" t="s">
        <v>898</v>
      </c>
      <c r="D328" t="s">
        <v>8</v>
      </c>
    </row>
    <row r="329" spans="1:4" x14ac:dyDescent="0.25">
      <c r="A329" s="45" t="s">
        <v>296</v>
      </c>
      <c r="B329">
        <v>67061</v>
      </c>
      <c r="C329" t="s">
        <v>899</v>
      </c>
      <c r="D329" t="s">
        <v>8</v>
      </c>
    </row>
    <row r="330" spans="1:4" x14ac:dyDescent="0.25">
      <c r="A330" s="45" t="s">
        <v>297</v>
      </c>
      <c r="B330">
        <v>68070</v>
      </c>
      <c r="C330" t="s">
        <v>900</v>
      </c>
      <c r="D330" t="s">
        <v>8</v>
      </c>
    </row>
    <row r="331" spans="1:4" x14ac:dyDescent="0.25">
      <c r="A331" s="45" t="s">
        <v>538</v>
      </c>
      <c r="B331">
        <v>68071</v>
      </c>
      <c r="C331" t="s">
        <v>901</v>
      </c>
      <c r="D331" t="s">
        <v>7</v>
      </c>
    </row>
    <row r="332" spans="1:4" x14ac:dyDescent="0.25">
      <c r="A332" s="45" t="s">
        <v>539</v>
      </c>
      <c r="B332">
        <v>68072</v>
      </c>
      <c r="C332" t="s">
        <v>902</v>
      </c>
      <c r="D332" t="s">
        <v>7</v>
      </c>
    </row>
    <row r="333" spans="1:4" x14ac:dyDescent="0.25">
      <c r="A333" s="45" t="s">
        <v>298</v>
      </c>
      <c r="B333">
        <v>68073</v>
      </c>
      <c r="C333" t="s">
        <v>903</v>
      </c>
      <c r="D333" t="s">
        <v>8</v>
      </c>
    </row>
    <row r="334" spans="1:4" x14ac:dyDescent="0.25">
      <c r="A334" s="45" t="s">
        <v>299</v>
      </c>
      <c r="B334">
        <v>68074</v>
      </c>
      <c r="C334" t="s">
        <v>904</v>
      </c>
      <c r="D334" t="s">
        <v>8</v>
      </c>
    </row>
    <row r="335" spans="1:4" x14ac:dyDescent="0.25">
      <c r="A335" s="45" t="s">
        <v>540</v>
      </c>
      <c r="B335">
        <v>68075</v>
      </c>
      <c r="C335" t="s">
        <v>905</v>
      </c>
      <c r="D335" t="s">
        <v>7</v>
      </c>
    </row>
    <row r="336" spans="1:4" x14ac:dyDescent="0.25">
      <c r="A336" s="45" t="s">
        <v>541</v>
      </c>
      <c r="B336">
        <v>69104</v>
      </c>
      <c r="C336" t="s">
        <v>906</v>
      </c>
      <c r="D336" t="s">
        <v>7</v>
      </c>
    </row>
    <row r="337" spans="1:4" x14ac:dyDescent="0.25">
      <c r="A337" s="45" t="s">
        <v>300</v>
      </c>
      <c r="B337">
        <v>69106</v>
      </c>
      <c r="C337" t="s">
        <v>907</v>
      </c>
      <c r="D337" t="s">
        <v>8</v>
      </c>
    </row>
    <row r="338" spans="1:4" x14ac:dyDescent="0.25">
      <c r="A338" s="45" t="s">
        <v>542</v>
      </c>
      <c r="B338">
        <v>69107</v>
      </c>
      <c r="C338" t="s">
        <v>908</v>
      </c>
      <c r="D338" t="s">
        <v>7</v>
      </c>
    </row>
    <row r="339" spans="1:4" x14ac:dyDescent="0.25">
      <c r="A339" s="45" t="s">
        <v>301</v>
      </c>
      <c r="B339">
        <v>69108</v>
      </c>
      <c r="C339" t="s">
        <v>909</v>
      </c>
      <c r="D339" t="s">
        <v>8</v>
      </c>
    </row>
    <row r="340" spans="1:4" x14ac:dyDescent="0.25">
      <c r="A340" s="45" t="s">
        <v>302</v>
      </c>
      <c r="B340">
        <v>69109</v>
      </c>
      <c r="C340" t="s">
        <v>910</v>
      </c>
      <c r="D340" t="s">
        <v>8</v>
      </c>
    </row>
    <row r="341" spans="1:4" x14ac:dyDescent="0.25">
      <c r="A341" s="45" t="s">
        <v>303</v>
      </c>
      <c r="B341">
        <v>70092</v>
      </c>
      <c r="C341" t="s">
        <v>911</v>
      </c>
      <c r="D341" t="s">
        <v>8</v>
      </c>
    </row>
    <row r="342" spans="1:4" x14ac:dyDescent="0.25">
      <c r="A342" s="45" t="s">
        <v>304</v>
      </c>
      <c r="B342">
        <v>70093</v>
      </c>
      <c r="C342" t="s">
        <v>912</v>
      </c>
      <c r="D342" t="s">
        <v>8</v>
      </c>
    </row>
    <row r="343" spans="1:4" x14ac:dyDescent="0.25">
      <c r="A343" s="45" t="s">
        <v>305</v>
      </c>
      <c r="B343">
        <v>71091</v>
      </c>
      <c r="C343" t="s">
        <v>913</v>
      </c>
      <c r="D343" t="s">
        <v>8</v>
      </c>
    </row>
    <row r="344" spans="1:4" x14ac:dyDescent="0.25">
      <c r="A344" s="45" t="s">
        <v>306</v>
      </c>
      <c r="B344">
        <v>71092</v>
      </c>
      <c r="C344" t="s">
        <v>914</v>
      </c>
      <c r="D344" t="s">
        <v>8</v>
      </c>
    </row>
    <row r="345" spans="1:4" x14ac:dyDescent="0.25">
      <c r="A345" s="45" t="s">
        <v>307</v>
      </c>
      <c r="B345">
        <v>72066</v>
      </c>
      <c r="C345" t="s">
        <v>915</v>
      </c>
      <c r="D345" t="s">
        <v>8</v>
      </c>
    </row>
    <row r="346" spans="1:4" x14ac:dyDescent="0.25">
      <c r="A346" s="45" t="s">
        <v>308</v>
      </c>
      <c r="B346">
        <v>72068</v>
      </c>
      <c r="C346" t="s">
        <v>916</v>
      </c>
      <c r="D346" t="s">
        <v>8</v>
      </c>
    </row>
    <row r="347" spans="1:4" x14ac:dyDescent="0.25">
      <c r="A347" s="45" t="s">
        <v>309</v>
      </c>
      <c r="B347">
        <v>72073</v>
      </c>
      <c r="C347" t="s">
        <v>917</v>
      </c>
      <c r="D347" t="s">
        <v>8</v>
      </c>
    </row>
    <row r="348" spans="1:4" x14ac:dyDescent="0.25">
      <c r="A348" s="45" t="s">
        <v>310</v>
      </c>
      <c r="B348">
        <v>72074</v>
      </c>
      <c r="C348" t="s">
        <v>918</v>
      </c>
      <c r="D348" t="s">
        <v>8</v>
      </c>
    </row>
    <row r="349" spans="1:4" x14ac:dyDescent="0.25">
      <c r="A349" s="45" t="s">
        <v>311</v>
      </c>
      <c r="B349">
        <v>73099</v>
      </c>
      <c r="C349" t="s">
        <v>919</v>
      </c>
      <c r="D349" t="s">
        <v>8</v>
      </c>
    </row>
    <row r="350" spans="1:4" x14ac:dyDescent="0.25">
      <c r="A350" s="45" t="s">
        <v>312</v>
      </c>
      <c r="B350">
        <v>73102</v>
      </c>
      <c r="C350" t="s">
        <v>920</v>
      </c>
      <c r="D350" t="s">
        <v>8</v>
      </c>
    </row>
    <row r="351" spans="1:4" x14ac:dyDescent="0.25">
      <c r="A351" s="45" t="s">
        <v>543</v>
      </c>
      <c r="B351">
        <v>73105</v>
      </c>
      <c r="C351" t="s">
        <v>921</v>
      </c>
      <c r="D351" t="s">
        <v>7</v>
      </c>
    </row>
    <row r="352" spans="1:4" x14ac:dyDescent="0.25">
      <c r="A352" s="45" t="s">
        <v>313</v>
      </c>
      <c r="B352">
        <v>73106</v>
      </c>
      <c r="C352" t="s">
        <v>922</v>
      </c>
      <c r="D352" t="s">
        <v>8</v>
      </c>
    </row>
    <row r="353" spans="1:4" x14ac:dyDescent="0.25">
      <c r="A353" s="45" t="s">
        <v>314</v>
      </c>
      <c r="B353">
        <v>73108</v>
      </c>
      <c r="C353" t="s">
        <v>923</v>
      </c>
      <c r="D353" t="s">
        <v>8</v>
      </c>
    </row>
    <row r="354" spans="1:4" x14ac:dyDescent="0.25">
      <c r="A354" s="45" t="s">
        <v>315</v>
      </c>
      <c r="B354">
        <v>74187</v>
      </c>
      <c r="C354" t="s">
        <v>924</v>
      </c>
      <c r="D354" t="s">
        <v>8</v>
      </c>
    </row>
    <row r="355" spans="1:4" x14ac:dyDescent="0.25">
      <c r="A355" s="45" t="s">
        <v>316</v>
      </c>
      <c r="B355">
        <v>74190</v>
      </c>
      <c r="C355" t="s">
        <v>925</v>
      </c>
      <c r="D355" t="s">
        <v>8</v>
      </c>
    </row>
    <row r="356" spans="1:4" x14ac:dyDescent="0.25">
      <c r="A356" s="45" t="s">
        <v>317</v>
      </c>
      <c r="B356">
        <v>74194</v>
      </c>
      <c r="C356" t="s">
        <v>926</v>
      </c>
      <c r="D356" t="s">
        <v>8</v>
      </c>
    </row>
    <row r="357" spans="1:4" x14ac:dyDescent="0.25">
      <c r="A357" s="45" t="s">
        <v>318</v>
      </c>
      <c r="B357">
        <v>74195</v>
      </c>
      <c r="C357" t="s">
        <v>927</v>
      </c>
      <c r="D357" t="s">
        <v>8</v>
      </c>
    </row>
    <row r="358" spans="1:4" x14ac:dyDescent="0.25">
      <c r="A358" s="45" t="s">
        <v>319</v>
      </c>
      <c r="B358">
        <v>74197</v>
      </c>
      <c r="C358" t="s">
        <v>928</v>
      </c>
      <c r="D358" t="s">
        <v>8</v>
      </c>
    </row>
    <row r="359" spans="1:4" x14ac:dyDescent="0.25">
      <c r="A359" s="45" t="s">
        <v>320</v>
      </c>
      <c r="B359">
        <v>74201</v>
      </c>
      <c r="C359" t="s">
        <v>929</v>
      </c>
      <c r="D359" t="s">
        <v>8</v>
      </c>
    </row>
    <row r="360" spans="1:4" x14ac:dyDescent="0.25">
      <c r="A360" s="45" t="s">
        <v>321</v>
      </c>
      <c r="B360">
        <v>74202</v>
      </c>
      <c r="C360" t="s">
        <v>930</v>
      </c>
      <c r="D360" t="s">
        <v>8</v>
      </c>
    </row>
    <row r="361" spans="1:4" x14ac:dyDescent="0.25">
      <c r="A361" s="45" t="s">
        <v>322</v>
      </c>
      <c r="B361">
        <v>75084</v>
      </c>
      <c r="C361" t="s">
        <v>931</v>
      </c>
      <c r="D361" t="s">
        <v>8</v>
      </c>
    </row>
    <row r="362" spans="1:4" x14ac:dyDescent="0.25">
      <c r="A362" s="45" t="s">
        <v>323</v>
      </c>
      <c r="B362">
        <v>75085</v>
      </c>
      <c r="C362" t="s">
        <v>932</v>
      </c>
      <c r="D362" t="s">
        <v>8</v>
      </c>
    </row>
    <row r="363" spans="1:4" x14ac:dyDescent="0.25">
      <c r="A363" s="45" t="s">
        <v>324</v>
      </c>
      <c r="B363">
        <v>75086</v>
      </c>
      <c r="C363" t="s">
        <v>933</v>
      </c>
      <c r="D363" t="s">
        <v>8</v>
      </c>
    </row>
    <row r="364" spans="1:4" x14ac:dyDescent="0.25">
      <c r="A364" s="45" t="s">
        <v>325</v>
      </c>
      <c r="B364">
        <v>75087</v>
      </c>
      <c r="C364" t="s">
        <v>934</v>
      </c>
      <c r="D364" t="s">
        <v>8</v>
      </c>
    </row>
    <row r="365" spans="1:4" x14ac:dyDescent="0.25">
      <c r="A365" s="45" t="s">
        <v>326</v>
      </c>
      <c r="B365">
        <v>76081</v>
      </c>
      <c r="C365" t="s">
        <v>935</v>
      </c>
      <c r="D365" t="s">
        <v>8</v>
      </c>
    </row>
    <row r="366" spans="1:4" x14ac:dyDescent="0.25">
      <c r="A366" s="45" t="s">
        <v>327</v>
      </c>
      <c r="B366">
        <v>76082</v>
      </c>
      <c r="C366" t="s">
        <v>936</v>
      </c>
      <c r="D366" t="s">
        <v>8</v>
      </c>
    </row>
    <row r="367" spans="1:4" x14ac:dyDescent="0.25">
      <c r="A367" s="45" t="s">
        <v>328</v>
      </c>
      <c r="B367">
        <v>76083</v>
      </c>
      <c r="C367" t="s">
        <v>937</v>
      </c>
      <c r="D367" t="s">
        <v>8</v>
      </c>
    </row>
    <row r="368" spans="1:4" x14ac:dyDescent="0.25">
      <c r="A368" s="45" t="s">
        <v>544</v>
      </c>
      <c r="B368">
        <v>77100</v>
      </c>
      <c r="C368" t="s">
        <v>938</v>
      </c>
      <c r="D368" t="s">
        <v>7</v>
      </c>
    </row>
    <row r="369" spans="1:4" x14ac:dyDescent="0.25">
      <c r="A369" s="45" t="s">
        <v>329</v>
      </c>
      <c r="B369">
        <v>77101</v>
      </c>
      <c r="C369" t="s">
        <v>939</v>
      </c>
      <c r="D369" t="s">
        <v>8</v>
      </c>
    </row>
    <row r="370" spans="1:4" x14ac:dyDescent="0.25">
      <c r="A370" s="45" t="s">
        <v>330</v>
      </c>
      <c r="B370">
        <v>77102</v>
      </c>
      <c r="C370" t="s">
        <v>940</v>
      </c>
      <c r="D370" t="s">
        <v>8</v>
      </c>
    </row>
    <row r="371" spans="1:4" x14ac:dyDescent="0.25">
      <c r="A371" s="45" t="s">
        <v>331</v>
      </c>
      <c r="B371">
        <v>77103</v>
      </c>
      <c r="C371" t="s">
        <v>941</v>
      </c>
      <c r="D371" t="s">
        <v>8</v>
      </c>
    </row>
    <row r="372" spans="1:4" x14ac:dyDescent="0.25">
      <c r="A372" s="45" t="s">
        <v>332</v>
      </c>
      <c r="B372">
        <v>77104</v>
      </c>
      <c r="C372" t="s">
        <v>942</v>
      </c>
      <c r="D372" t="s">
        <v>8</v>
      </c>
    </row>
    <row r="373" spans="1:4" x14ac:dyDescent="0.25">
      <c r="A373" s="45" t="s">
        <v>333</v>
      </c>
      <c r="B373">
        <v>78001</v>
      </c>
      <c r="C373" t="s">
        <v>943</v>
      </c>
      <c r="D373" t="s">
        <v>8</v>
      </c>
    </row>
    <row r="374" spans="1:4" x14ac:dyDescent="0.25">
      <c r="A374" s="45" t="s">
        <v>334</v>
      </c>
      <c r="B374">
        <v>78002</v>
      </c>
      <c r="C374" t="s">
        <v>944</v>
      </c>
      <c r="D374" t="s">
        <v>8</v>
      </c>
    </row>
    <row r="375" spans="1:4" x14ac:dyDescent="0.25">
      <c r="A375" s="45" t="s">
        <v>545</v>
      </c>
      <c r="B375">
        <v>78003</v>
      </c>
      <c r="C375" t="s">
        <v>945</v>
      </c>
      <c r="D375" t="s">
        <v>7</v>
      </c>
    </row>
    <row r="376" spans="1:4" x14ac:dyDescent="0.25">
      <c r="A376" s="45" t="s">
        <v>335</v>
      </c>
      <c r="B376">
        <v>78004</v>
      </c>
      <c r="C376" t="s">
        <v>946</v>
      </c>
      <c r="D376" t="s">
        <v>8</v>
      </c>
    </row>
    <row r="377" spans="1:4" x14ac:dyDescent="0.25">
      <c r="A377" s="45" t="s">
        <v>336</v>
      </c>
      <c r="B377">
        <v>78005</v>
      </c>
      <c r="C377" t="s">
        <v>947</v>
      </c>
      <c r="D377" t="s">
        <v>8</v>
      </c>
    </row>
    <row r="378" spans="1:4" x14ac:dyDescent="0.25">
      <c r="A378" s="45" t="s">
        <v>337</v>
      </c>
      <c r="B378">
        <v>78009</v>
      </c>
      <c r="C378" t="s">
        <v>948</v>
      </c>
      <c r="D378" t="s">
        <v>8</v>
      </c>
    </row>
    <row r="379" spans="1:4" x14ac:dyDescent="0.25">
      <c r="A379" s="45" t="s">
        <v>338</v>
      </c>
      <c r="B379">
        <v>78012</v>
      </c>
      <c r="C379" t="s">
        <v>949</v>
      </c>
      <c r="D379" t="s">
        <v>8</v>
      </c>
    </row>
    <row r="380" spans="1:4" x14ac:dyDescent="0.25">
      <c r="A380" s="45" t="s">
        <v>1169</v>
      </c>
      <c r="B380">
        <v>78013</v>
      </c>
      <c r="C380" t="s">
        <v>1161</v>
      </c>
      <c r="D380" t="s">
        <v>8</v>
      </c>
    </row>
    <row r="381" spans="1:4" x14ac:dyDescent="0.25">
      <c r="A381" s="45" t="s">
        <v>339</v>
      </c>
      <c r="B381">
        <v>79077</v>
      </c>
      <c r="C381" t="s">
        <v>950</v>
      </c>
      <c r="D381" t="s">
        <v>8</v>
      </c>
    </row>
    <row r="382" spans="1:4" x14ac:dyDescent="0.25">
      <c r="A382" s="45" t="s">
        <v>546</v>
      </c>
      <c r="B382">
        <v>79078</v>
      </c>
      <c r="C382" t="s">
        <v>951</v>
      </c>
      <c r="D382" t="s">
        <v>7</v>
      </c>
    </row>
    <row r="383" spans="1:4" x14ac:dyDescent="0.25">
      <c r="A383" s="45" t="s">
        <v>340</v>
      </c>
      <c r="B383">
        <v>80116</v>
      </c>
      <c r="C383" t="s">
        <v>952</v>
      </c>
      <c r="D383" t="s">
        <v>8</v>
      </c>
    </row>
    <row r="384" spans="1:4" x14ac:dyDescent="0.25">
      <c r="A384" s="45" t="s">
        <v>341</v>
      </c>
      <c r="B384">
        <v>80118</v>
      </c>
      <c r="C384" t="s">
        <v>953</v>
      </c>
      <c r="D384" t="s">
        <v>8</v>
      </c>
    </row>
    <row r="385" spans="1:4" x14ac:dyDescent="0.25">
      <c r="A385" s="45" t="s">
        <v>342</v>
      </c>
      <c r="B385">
        <v>80119</v>
      </c>
      <c r="C385" t="s">
        <v>954</v>
      </c>
      <c r="D385" t="s">
        <v>8</v>
      </c>
    </row>
    <row r="386" spans="1:4" x14ac:dyDescent="0.25">
      <c r="A386" s="45" t="s">
        <v>343</v>
      </c>
      <c r="B386">
        <v>80121</v>
      </c>
      <c r="C386" t="s">
        <v>955</v>
      </c>
      <c r="D386" t="s">
        <v>8</v>
      </c>
    </row>
    <row r="387" spans="1:4" x14ac:dyDescent="0.25">
      <c r="A387" s="45" t="s">
        <v>547</v>
      </c>
      <c r="B387">
        <v>80122</v>
      </c>
      <c r="C387" t="s">
        <v>956</v>
      </c>
      <c r="D387" t="s">
        <v>7</v>
      </c>
    </row>
    <row r="388" spans="1:4" x14ac:dyDescent="0.25">
      <c r="A388" s="45" t="s">
        <v>344</v>
      </c>
      <c r="B388">
        <v>80125</v>
      </c>
      <c r="C388" t="s">
        <v>957</v>
      </c>
      <c r="D388" t="s">
        <v>8</v>
      </c>
    </row>
    <row r="389" spans="1:4" x14ac:dyDescent="0.25">
      <c r="A389" s="45" t="s">
        <v>345</v>
      </c>
      <c r="B389">
        <v>81094</v>
      </c>
      <c r="C389" t="s">
        <v>958</v>
      </c>
      <c r="D389" t="s">
        <v>8</v>
      </c>
    </row>
    <row r="390" spans="1:4" x14ac:dyDescent="0.25">
      <c r="A390" s="45" t="s">
        <v>346</v>
      </c>
      <c r="B390">
        <v>81095</v>
      </c>
      <c r="C390" t="s">
        <v>959</v>
      </c>
      <c r="D390" t="s">
        <v>8</v>
      </c>
    </row>
    <row r="391" spans="1:4" x14ac:dyDescent="0.25">
      <c r="A391" s="45" t="s">
        <v>347</v>
      </c>
      <c r="B391">
        <v>81096</v>
      </c>
      <c r="C391" t="s">
        <v>960</v>
      </c>
      <c r="D391" t="s">
        <v>8</v>
      </c>
    </row>
    <row r="392" spans="1:4" x14ac:dyDescent="0.25">
      <c r="A392" s="45" t="s">
        <v>548</v>
      </c>
      <c r="B392">
        <v>81097</v>
      </c>
      <c r="C392" t="s">
        <v>961</v>
      </c>
      <c r="D392" t="s">
        <v>7</v>
      </c>
    </row>
    <row r="393" spans="1:4" x14ac:dyDescent="0.25">
      <c r="A393" s="45" t="s">
        <v>348</v>
      </c>
      <c r="B393">
        <v>82100</v>
      </c>
      <c r="C393" t="s">
        <v>962</v>
      </c>
      <c r="D393" t="s">
        <v>8</v>
      </c>
    </row>
    <row r="394" spans="1:4" x14ac:dyDescent="0.25">
      <c r="A394" s="45" t="s">
        <v>349</v>
      </c>
      <c r="B394">
        <v>82101</v>
      </c>
      <c r="C394" t="s">
        <v>963</v>
      </c>
      <c r="D394" t="s">
        <v>8</v>
      </c>
    </row>
    <row r="395" spans="1:4" x14ac:dyDescent="0.25">
      <c r="A395" s="45" t="s">
        <v>549</v>
      </c>
      <c r="B395">
        <v>82105</v>
      </c>
      <c r="C395" t="s">
        <v>964</v>
      </c>
      <c r="D395" t="s">
        <v>7</v>
      </c>
    </row>
    <row r="396" spans="1:4" x14ac:dyDescent="0.25">
      <c r="A396" s="45" t="s">
        <v>350</v>
      </c>
      <c r="B396">
        <v>82108</v>
      </c>
      <c r="C396" t="s">
        <v>965</v>
      </c>
      <c r="D396" t="s">
        <v>8</v>
      </c>
    </row>
    <row r="397" spans="1:4" x14ac:dyDescent="0.25">
      <c r="A397" s="45" t="s">
        <v>351</v>
      </c>
      <c r="B397">
        <v>83001</v>
      </c>
      <c r="C397" t="s">
        <v>966</v>
      </c>
      <c r="D397" t="s">
        <v>8</v>
      </c>
    </row>
    <row r="398" spans="1:4" x14ac:dyDescent="0.25">
      <c r="A398" s="45" t="s">
        <v>352</v>
      </c>
      <c r="B398">
        <v>83002</v>
      </c>
      <c r="C398" t="s">
        <v>967</v>
      </c>
      <c r="D398" t="s">
        <v>8</v>
      </c>
    </row>
    <row r="399" spans="1:4" x14ac:dyDescent="0.25">
      <c r="A399" s="45" t="s">
        <v>353</v>
      </c>
      <c r="B399">
        <v>83003</v>
      </c>
      <c r="C399" t="s">
        <v>968</v>
      </c>
      <c r="D399" t="s">
        <v>8</v>
      </c>
    </row>
    <row r="400" spans="1:4" x14ac:dyDescent="0.25">
      <c r="A400" s="45" t="s">
        <v>354</v>
      </c>
      <c r="B400">
        <v>83005</v>
      </c>
      <c r="C400" t="s">
        <v>969</v>
      </c>
      <c r="D400" t="s">
        <v>8</v>
      </c>
    </row>
    <row r="401" spans="1:4" x14ac:dyDescent="0.25">
      <c r="A401" s="45" t="s">
        <v>355</v>
      </c>
      <c r="B401">
        <v>84001</v>
      </c>
      <c r="C401" t="s">
        <v>970</v>
      </c>
      <c r="D401" t="s">
        <v>8</v>
      </c>
    </row>
    <row r="402" spans="1:4" x14ac:dyDescent="0.25">
      <c r="A402" s="45" t="s">
        <v>356</v>
      </c>
      <c r="B402">
        <v>84002</v>
      </c>
      <c r="C402" t="s">
        <v>971</v>
      </c>
      <c r="D402" t="s">
        <v>8</v>
      </c>
    </row>
    <row r="403" spans="1:4" x14ac:dyDescent="0.25">
      <c r="A403" s="45" t="s">
        <v>357</v>
      </c>
      <c r="B403">
        <v>84003</v>
      </c>
      <c r="C403" t="s">
        <v>972</v>
      </c>
      <c r="D403" t="s">
        <v>8</v>
      </c>
    </row>
    <row r="404" spans="1:4" x14ac:dyDescent="0.25">
      <c r="A404" s="45" t="s">
        <v>358</v>
      </c>
      <c r="B404">
        <v>84004</v>
      </c>
      <c r="C404" t="s">
        <v>973</v>
      </c>
      <c r="D404" t="s">
        <v>8</v>
      </c>
    </row>
    <row r="405" spans="1:4" x14ac:dyDescent="0.25">
      <c r="A405" s="45" t="s">
        <v>359</v>
      </c>
      <c r="B405">
        <v>84005</v>
      </c>
      <c r="C405" t="s">
        <v>974</v>
      </c>
      <c r="D405" t="s">
        <v>8</v>
      </c>
    </row>
    <row r="406" spans="1:4" x14ac:dyDescent="0.25">
      <c r="A406" s="45" t="s">
        <v>360</v>
      </c>
      <c r="B406">
        <v>84006</v>
      </c>
      <c r="C406" t="s">
        <v>975</v>
      </c>
      <c r="D406" t="s">
        <v>8</v>
      </c>
    </row>
    <row r="407" spans="1:4" x14ac:dyDescent="0.25">
      <c r="A407" s="45" t="s">
        <v>550</v>
      </c>
      <c r="B407">
        <v>85043</v>
      </c>
      <c r="C407" t="s">
        <v>976</v>
      </c>
      <c r="D407" t="s">
        <v>7</v>
      </c>
    </row>
    <row r="408" spans="1:4" x14ac:dyDescent="0.25">
      <c r="A408" s="45" t="s">
        <v>361</v>
      </c>
      <c r="B408">
        <v>85044</v>
      </c>
      <c r="C408" t="s">
        <v>977</v>
      </c>
      <c r="D408" t="s">
        <v>8</v>
      </c>
    </row>
    <row r="409" spans="1:4" x14ac:dyDescent="0.25">
      <c r="A409" s="45" t="s">
        <v>362</v>
      </c>
      <c r="B409">
        <v>85045</v>
      </c>
      <c r="C409" t="s">
        <v>978</v>
      </c>
      <c r="D409" t="s">
        <v>8</v>
      </c>
    </row>
    <row r="410" spans="1:4" x14ac:dyDescent="0.25">
      <c r="A410" s="45" t="s">
        <v>363</v>
      </c>
      <c r="B410">
        <v>85046</v>
      </c>
      <c r="C410" t="s">
        <v>979</v>
      </c>
      <c r="D410" t="s">
        <v>8</v>
      </c>
    </row>
    <row r="411" spans="1:4" x14ac:dyDescent="0.25">
      <c r="A411" s="45" t="s">
        <v>364</v>
      </c>
      <c r="B411">
        <v>85048</v>
      </c>
      <c r="C411" t="s">
        <v>980</v>
      </c>
      <c r="D411" t="s">
        <v>8</v>
      </c>
    </row>
    <row r="412" spans="1:4" x14ac:dyDescent="0.25">
      <c r="A412" s="45" t="s">
        <v>365</v>
      </c>
      <c r="B412">
        <v>85049</v>
      </c>
      <c r="C412" t="s">
        <v>981</v>
      </c>
      <c r="D412" t="s">
        <v>8</v>
      </c>
    </row>
    <row r="413" spans="1:4" x14ac:dyDescent="0.25">
      <c r="A413" s="45" t="s">
        <v>367</v>
      </c>
      <c r="B413">
        <v>86100</v>
      </c>
      <c r="C413" t="s">
        <v>983</v>
      </c>
      <c r="D413" t="s">
        <v>8</v>
      </c>
    </row>
    <row r="414" spans="1:4" x14ac:dyDescent="0.25">
      <c r="A414" s="45" t="s">
        <v>368</v>
      </c>
      <c r="B414">
        <v>87083</v>
      </c>
      <c r="C414" t="s">
        <v>984</v>
      </c>
      <c r="D414" t="s">
        <v>8</v>
      </c>
    </row>
    <row r="415" spans="1:4" x14ac:dyDescent="0.25">
      <c r="A415" s="45" t="s">
        <v>369</v>
      </c>
      <c r="B415">
        <v>88072</v>
      </c>
      <c r="C415" t="s">
        <v>985</v>
      </c>
      <c r="D415" t="s">
        <v>8</v>
      </c>
    </row>
    <row r="416" spans="1:4" x14ac:dyDescent="0.25">
      <c r="A416" s="45" t="s">
        <v>551</v>
      </c>
      <c r="B416">
        <v>88073</v>
      </c>
      <c r="C416" t="s">
        <v>986</v>
      </c>
      <c r="D416" t="s">
        <v>7</v>
      </c>
    </row>
    <row r="417" spans="1:4" x14ac:dyDescent="0.25">
      <c r="A417" s="45" t="s">
        <v>370</v>
      </c>
      <c r="B417">
        <v>88075</v>
      </c>
      <c r="C417" t="s">
        <v>987</v>
      </c>
      <c r="D417" t="s">
        <v>8</v>
      </c>
    </row>
    <row r="418" spans="1:4" x14ac:dyDescent="0.25">
      <c r="A418" s="45" t="s">
        <v>371</v>
      </c>
      <c r="B418">
        <v>88080</v>
      </c>
      <c r="C418" t="s">
        <v>988</v>
      </c>
      <c r="D418" t="s">
        <v>8</v>
      </c>
    </row>
    <row r="419" spans="1:4" x14ac:dyDescent="0.25">
      <c r="A419" s="45" t="s">
        <v>372</v>
      </c>
      <c r="B419">
        <v>88081</v>
      </c>
      <c r="C419" t="s">
        <v>989</v>
      </c>
      <c r="D419" t="s">
        <v>8</v>
      </c>
    </row>
    <row r="420" spans="1:4" x14ac:dyDescent="0.25">
      <c r="A420" s="45" t="s">
        <v>373</v>
      </c>
      <c r="B420">
        <v>89080</v>
      </c>
      <c r="C420" t="s">
        <v>990</v>
      </c>
      <c r="D420" t="s">
        <v>8</v>
      </c>
    </row>
    <row r="421" spans="1:4" x14ac:dyDescent="0.25">
      <c r="A421" s="45" t="s">
        <v>374</v>
      </c>
      <c r="B421">
        <v>89087</v>
      </c>
      <c r="C421" t="s">
        <v>991</v>
      </c>
      <c r="D421" t="s">
        <v>8</v>
      </c>
    </row>
    <row r="422" spans="1:4" x14ac:dyDescent="0.25">
      <c r="A422" s="45" t="s">
        <v>375</v>
      </c>
      <c r="B422">
        <v>89088</v>
      </c>
      <c r="C422" t="s">
        <v>992</v>
      </c>
      <c r="D422" t="s">
        <v>8</v>
      </c>
    </row>
    <row r="423" spans="1:4" x14ac:dyDescent="0.25">
      <c r="A423" s="45" t="s">
        <v>376</v>
      </c>
      <c r="B423">
        <v>89089</v>
      </c>
      <c r="C423" t="s">
        <v>993</v>
      </c>
      <c r="D423" t="s">
        <v>8</v>
      </c>
    </row>
    <row r="424" spans="1:4" x14ac:dyDescent="0.25">
      <c r="A424" s="45" t="s">
        <v>552</v>
      </c>
      <c r="B424">
        <v>90075</v>
      </c>
      <c r="C424" t="s">
        <v>994</v>
      </c>
      <c r="D424" t="s">
        <v>7</v>
      </c>
    </row>
    <row r="425" spans="1:4" x14ac:dyDescent="0.25">
      <c r="A425" s="45" t="s">
        <v>377</v>
      </c>
      <c r="B425">
        <v>90076</v>
      </c>
      <c r="C425" t="s">
        <v>995</v>
      </c>
      <c r="D425" t="s">
        <v>8</v>
      </c>
    </row>
    <row r="426" spans="1:4" x14ac:dyDescent="0.25">
      <c r="A426" s="45" t="s">
        <v>378</v>
      </c>
      <c r="B426">
        <v>90077</v>
      </c>
      <c r="C426" t="s">
        <v>996</v>
      </c>
      <c r="D426" t="s">
        <v>8</v>
      </c>
    </row>
    <row r="427" spans="1:4" x14ac:dyDescent="0.25">
      <c r="A427" s="45" t="s">
        <v>379</v>
      </c>
      <c r="B427">
        <v>90078</v>
      </c>
      <c r="C427" t="s">
        <v>997</v>
      </c>
      <c r="D427" t="s">
        <v>8</v>
      </c>
    </row>
    <row r="428" spans="1:4" x14ac:dyDescent="0.25">
      <c r="A428" s="45" t="s">
        <v>380</v>
      </c>
      <c r="B428">
        <v>91091</v>
      </c>
      <c r="C428" t="s">
        <v>998</v>
      </c>
      <c r="D428" t="s">
        <v>8</v>
      </c>
    </row>
    <row r="429" spans="1:4" x14ac:dyDescent="0.25">
      <c r="A429" s="45" t="s">
        <v>381</v>
      </c>
      <c r="B429">
        <v>91092</v>
      </c>
      <c r="C429" t="s">
        <v>999</v>
      </c>
      <c r="D429" t="s">
        <v>8</v>
      </c>
    </row>
    <row r="430" spans="1:4" x14ac:dyDescent="0.25">
      <c r="A430" s="45" t="s">
        <v>553</v>
      </c>
      <c r="B430">
        <v>91093</v>
      </c>
      <c r="C430" t="s">
        <v>1000</v>
      </c>
      <c r="D430" t="s">
        <v>7</v>
      </c>
    </row>
    <row r="431" spans="1:4" x14ac:dyDescent="0.25">
      <c r="A431" s="45" t="s">
        <v>554</v>
      </c>
      <c r="B431">
        <v>91095</v>
      </c>
      <c r="C431" t="s">
        <v>1001</v>
      </c>
      <c r="D431" t="s">
        <v>7</v>
      </c>
    </row>
    <row r="432" spans="1:4" x14ac:dyDescent="0.25">
      <c r="A432" s="45" t="s">
        <v>382</v>
      </c>
      <c r="B432">
        <v>92087</v>
      </c>
      <c r="C432" t="s">
        <v>1002</v>
      </c>
      <c r="D432" t="s">
        <v>8</v>
      </c>
    </row>
    <row r="433" spans="1:4" x14ac:dyDescent="0.25">
      <c r="A433" s="45" t="s">
        <v>383</v>
      </c>
      <c r="B433">
        <v>92088</v>
      </c>
      <c r="C433" t="s">
        <v>1003</v>
      </c>
      <c r="D433" t="s">
        <v>8</v>
      </c>
    </row>
    <row r="434" spans="1:4" x14ac:dyDescent="0.25">
      <c r="A434" s="45" t="s">
        <v>384</v>
      </c>
      <c r="B434">
        <v>92089</v>
      </c>
      <c r="C434" t="s">
        <v>1004</v>
      </c>
      <c r="D434" t="s">
        <v>8</v>
      </c>
    </row>
    <row r="435" spans="1:4" x14ac:dyDescent="0.25">
      <c r="A435" s="45" t="s">
        <v>385</v>
      </c>
      <c r="B435">
        <v>92090</v>
      </c>
      <c r="C435" t="s">
        <v>1005</v>
      </c>
      <c r="D435" t="s">
        <v>8</v>
      </c>
    </row>
    <row r="436" spans="1:4" x14ac:dyDescent="0.25">
      <c r="A436" s="45" t="s">
        <v>386</v>
      </c>
      <c r="B436">
        <v>92091</v>
      </c>
      <c r="C436" t="s">
        <v>1006</v>
      </c>
      <c r="D436" t="s">
        <v>8</v>
      </c>
    </row>
    <row r="437" spans="1:4" x14ac:dyDescent="0.25">
      <c r="A437" s="45" t="s">
        <v>387</v>
      </c>
      <c r="B437">
        <v>93120</v>
      </c>
      <c r="C437" t="s">
        <v>1007</v>
      </c>
      <c r="D437" t="s">
        <v>8</v>
      </c>
    </row>
    <row r="438" spans="1:4" x14ac:dyDescent="0.25">
      <c r="A438" s="45" t="s">
        <v>555</v>
      </c>
      <c r="B438">
        <v>93121</v>
      </c>
      <c r="C438" t="s">
        <v>1008</v>
      </c>
      <c r="D438" t="s">
        <v>7</v>
      </c>
    </row>
    <row r="439" spans="1:4" x14ac:dyDescent="0.25">
      <c r="A439" s="45" t="s">
        <v>388</v>
      </c>
      <c r="B439">
        <v>93123</v>
      </c>
      <c r="C439" t="s">
        <v>1009</v>
      </c>
      <c r="D439" t="s">
        <v>8</v>
      </c>
    </row>
    <row r="440" spans="1:4" x14ac:dyDescent="0.25">
      <c r="A440" s="45" t="s">
        <v>389</v>
      </c>
      <c r="B440">
        <v>93124</v>
      </c>
      <c r="C440" t="s">
        <v>1010</v>
      </c>
      <c r="D440" t="s">
        <v>8</v>
      </c>
    </row>
    <row r="441" spans="1:4" x14ac:dyDescent="0.25">
      <c r="A441" s="45" t="s">
        <v>390</v>
      </c>
      <c r="B441">
        <v>94076</v>
      </c>
      <c r="C441" t="s">
        <v>1011</v>
      </c>
      <c r="D441" t="s">
        <v>8</v>
      </c>
    </row>
    <row r="442" spans="1:4" x14ac:dyDescent="0.25">
      <c r="A442" s="45" t="s">
        <v>391</v>
      </c>
      <c r="B442">
        <v>94078</v>
      </c>
      <c r="C442" t="s">
        <v>1012</v>
      </c>
      <c r="D442" t="s">
        <v>8</v>
      </c>
    </row>
    <row r="443" spans="1:4" x14ac:dyDescent="0.25">
      <c r="A443" s="45" t="s">
        <v>392</v>
      </c>
      <c r="B443">
        <v>94083</v>
      </c>
      <c r="C443" t="s">
        <v>1013</v>
      </c>
      <c r="D443" t="s">
        <v>8</v>
      </c>
    </row>
    <row r="444" spans="1:4" x14ac:dyDescent="0.25">
      <c r="A444" s="45" t="s">
        <v>393</v>
      </c>
      <c r="B444">
        <v>94086</v>
      </c>
      <c r="C444" t="s">
        <v>1014</v>
      </c>
      <c r="D444" t="s">
        <v>8</v>
      </c>
    </row>
    <row r="445" spans="1:4" x14ac:dyDescent="0.25">
      <c r="A445" s="45" t="s">
        <v>394</v>
      </c>
      <c r="B445">
        <v>94087</v>
      </c>
      <c r="C445" t="s">
        <v>1015</v>
      </c>
      <c r="D445" t="s">
        <v>8</v>
      </c>
    </row>
    <row r="446" spans="1:4" x14ac:dyDescent="0.25">
      <c r="A446" s="45" t="s">
        <v>395</v>
      </c>
      <c r="B446">
        <v>95059</v>
      </c>
      <c r="C446" t="s">
        <v>1016</v>
      </c>
      <c r="D446" t="s">
        <v>8</v>
      </c>
    </row>
    <row r="447" spans="1:4" x14ac:dyDescent="0.25">
      <c r="A447" s="45" t="s">
        <v>396</v>
      </c>
      <c r="B447">
        <v>96088</v>
      </c>
      <c r="C447" t="s">
        <v>1017</v>
      </c>
      <c r="D447" t="s">
        <v>8</v>
      </c>
    </row>
    <row r="448" spans="1:4" x14ac:dyDescent="0.25">
      <c r="A448" s="45" t="s">
        <v>397</v>
      </c>
      <c r="B448">
        <v>96089</v>
      </c>
      <c r="C448" t="s">
        <v>1018</v>
      </c>
      <c r="D448" t="s">
        <v>8</v>
      </c>
    </row>
    <row r="449" spans="1:4" x14ac:dyDescent="0.25">
      <c r="A449" s="45" t="s">
        <v>398</v>
      </c>
      <c r="B449">
        <v>96090</v>
      </c>
      <c r="C449" t="s">
        <v>1019</v>
      </c>
      <c r="D449" t="s">
        <v>8</v>
      </c>
    </row>
    <row r="450" spans="1:4" x14ac:dyDescent="0.25">
      <c r="A450" s="45" t="s">
        <v>399</v>
      </c>
      <c r="B450">
        <v>96091</v>
      </c>
      <c r="C450" t="s">
        <v>1020</v>
      </c>
      <c r="D450" t="s">
        <v>8</v>
      </c>
    </row>
    <row r="451" spans="1:4" x14ac:dyDescent="0.25">
      <c r="A451" s="45" t="s">
        <v>400</v>
      </c>
      <c r="B451">
        <v>96092</v>
      </c>
      <c r="C451" t="s">
        <v>1021</v>
      </c>
      <c r="D451" t="s">
        <v>8</v>
      </c>
    </row>
    <row r="452" spans="1:4" x14ac:dyDescent="0.25">
      <c r="A452" s="45" t="s">
        <v>401</v>
      </c>
      <c r="B452">
        <v>96093</v>
      </c>
      <c r="C452" t="s">
        <v>1022</v>
      </c>
      <c r="D452" t="s">
        <v>8</v>
      </c>
    </row>
    <row r="453" spans="1:4" x14ac:dyDescent="0.25">
      <c r="A453" s="45" t="s">
        <v>402</v>
      </c>
      <c r="B453">
        <v>96094</v>
      </c>
      <c r="C453" t="s">
        <v>1023</v>
      </c>
      <c r="D453" t="s">
        <v>8</v>
      </c>
    </row>
    <row r="454" spans="1:4" x14ac:dyDescent="0.25">
      <c r="A454" s="45" t="s">
        <v>403</v>
      </c>
      <c r="B454">
        <v>96095</v>
      </c>
      <c r="C454" t="s">
        <v>1024</v>
      </c>
      <c r="D454" t="s">
        <v>8</v>
      </c>
    </row>
    <row r="455" spans="1:4" x14ac:dyDescent="0.25">
      <c r="A455" s="45" t="s">
        <v>404</v>
      </c>
      <c r="B455">
        <v>96098</v>
      </c>
      <c r="C455" t="s">
        <v>1025</v>
      </c>
      <c r="D455" t="s">
        <v>8</v>
      </c>
    </row>
    <row r="456" spans="1:4" x14ac:dyDescent="0.25">
      <c r="A456" s="45" t="s">
        <v>405</v>
      </c>
      <c r="B456">
        <v>96099</v>
      </c>
      <c r="C456" t="s">
        <v>1026</v>
      </c>
      <c r="D456" t="s">
        <v>8</v>
      </c>
    </row>
    <row r="457" spans="1:4" x14ac:dyDescent="0.25">
      <c r="A457" s="45" t="s">
        <v>406</v>
      </c>
      <c r="B457">
        <v>96101</v>
      </c>
      <c r="C457" t="s">
        <v>1027</v>
      </c>
      <c r="D457" t="s">
        <v>8</v>
      </c>
    </row>
    <row r="458" spans="1:4" x14ac:dyDescent="0.25">
      <c r="A458" s="45" t="s">
        <v>407</v>
      </c>
      <c r="B458">
        <v>96102</v>
      </c>
      <c r="C458" t="s">
        <v>1028</v>
      </c>
      <c r="D458" t="s">
        <v>8</v>
      </c>
    </row>
    <row r="459" spans="1:4" x14ac:dyDescent="0.25">
      <c r="A459" s="45" t="s">
        <v>408</v>
      </c>
      <c r="B459">
        <v>96103</v>
      </c>
      <c r="C459" t="s">
        <v>1029</v>
      </c>
      <c r="D459" t="s">
        <v>8</v>
      </c>
    </row>
    <row r="460" spans="1:4" x14ac:dyDescent="0.25">
      <c r="A460" s="45" t="s">
        <v>409</v>
      </c>
      <c r="B460">
        <v>96104</v>
      </c>
      <c r="C460" t="s">
        <v>1030</v>
      </c>
      <c r="D460" t="s">
        <v>8</v>
      </c>
    </row>
    <row r="461" spans="1:4" x14ac:dyDescent="0.25">
      <c r="A461" s="45" t="s">
        <v>410</v>
      </c>
      <c r="B461">
        <v>96106</v>
      </c>
      <c r="C461" t="s">
        <v>1031</v>
      </c>
      <c r="D461" t="s">
        <v>8</v>
      </c>
    </row>
    <row r="462" spans="1:4" x14ac:dyDescent="0.25">
      <c r="A462" s="45" t="s">
        <v>411</v>
      </c>
      <c r="B462">
        <v>96107</v>
      </c>
      <c r="C462" t="s">
        <v>1032</v>
      </c>
      <c r="D462" t="s">
        <v>8</v>
      </c>
    </row>
    <row r="463" spans="1:4" x14ac:dyDescent="0.25">
      <c r="A463" s="45" t="s">
        <v>412</v>
      </c>
      <c r="B463">
        <v>96109</v>
      </c>
      <c r="C463" t="s">
        <v>1033</v>
      </c>
      <c r="D463" t="s">
        <v>8</v>
      </c>
    </row>
    <row r="464" spans="1:4" x14ac:dyDescent="0.25">
      <c r="A464" s="45" t="s">
        <v>413</v>
      </c>
      <c r="B464">
        <v>96110</v>
      </c>
      <c r="C464" t="s">
        <v>1034</v>
      </c>
      <c r="D464" t="s">
        <v>8</v>
      </c>
    </row>
    <row r="465" spans="1:4" x14ac:dyDescent="0.25">
      <c r="A465" s="45" t="s">
        <v>414</v>
      </c>
      <c r="B465">
        <v>96111</v>
      </c>
      <c r="C465" t="s">
        <v>1035</v>
      </c>
      <c r="D465" t="s">
        <v>8</v>
      </c>
    </row>
    <row r="466" spans="1:4" x14ac:dyDescent="0.25">
      <c r="A466" s="45" t="s">
        <v>415</v>
      </c>
      <c r="B466">
        <v>96112</v>
      </c>
      <c r="C466" t="s">
        <v>1036</v>
      </c>
      <c r="D466" t="s">
        <v>8</v>
      </c>
    </row>
    <row r="467" spans="1:4" x14ac:dyDescent="0.25">
      <c r="A467" s="45" t="s">
        <v>416</v>
      </c>
      <c r="B467">
        <v>96113</v>
      </c>
      <c r="C467" t="s">
        <v>1037</v>
      </c>
      <c r="D467" t="s">
        <v>8</v>
      </c>
    </row>
    <row r="468" spans="1:4" x14ac:dyDescent="0.25">
      <c r="A468" s="45" t="s">
        <v>417</v>
      </c>
      <c r="B468">
        <v>96114</v>
      </c>
      <c r="C468" t="s">
        <v>1038</v>
      </c>
      <c r="D468" t="s">
        <v>8</v>
      </c>
    </row>
    <row r="469" spans="1:4" x14ac:dyDescent="0.25">
      <c r="A469" s="45" t="s">
        <v>418</v>
      </c>
      <c r="B469">
        <v>96119</v>
      </c>
      <c r="C469" t="s">
        <v>1039</v>
      </c>
      <c r="D469" t="s">
        <v>8</v>
      </c>
    </row>
    <row r="470" spans="1:4" x14ac:dyDescent="0.25">
      <c r="A470" s="45" t="s">
        <v>556</v>
      </c>
      <c r="B470">
        <v>97116</v>
      </c>
      <c r="C470" t="s">
        <v>595</v>
      </c>
      <c r="D470" t="s">
        <v>7</v>
      </c>
    </row>
    <row r="471" spans="1:4" x14ac:dyDescent="0.25">
      <c r="A471" s="45" t="s">
        <v>557</v>
      </c>
      <c r="B471">
        <v>97118</v>
      </c>
      <c r="C471" t="s">
        <v>1041</v>
      </c>
      <c r="D471" t="s">
        <v>7</v>
      </c>
    </row>
    <row r="472" spans="1:4" x14ac:dyDescent="0.25">
      <c r="A472" s="45" t="s">
        <v>420</v>
      </c>
      <c r="B472">
        <v>97119</v>
      </c>
      <c r="C472" t="s">
        <v>1042</v>
      </c>
      <c r="D472" t="s">
        <v>8</v>
      </c>
    </row>
    <row r="473" spans="1:4" x14ac:dyDescent="0.25">
      <c r="A473" s="45" t="s">
        <v>558</v>
      </c>
      <c r="B473">
        <v>97122</v>
      </c>
      <c r="C473" t="s">
        <v>1043</v>
      </c>
      <c r="D473" t="s">
        <v>7</v>
      </c>
    </row>
    <row r="474" spans="1:4" x14ac:dyDescent="0.25">
      <c r="A474" s="45" t="s">
        <v>559</v>
      </c>
      <c r="B474">
        <v>97127</v>
      </c>
      <c r="C474" t="s">
        <v>1044</v>
      </c>
      <c r="D474" t="s">
        <v>7</v>
      </c>
    </row>
    <row r="475" spans="1:4" x14ac:dyDescent="0.25">
      <c r="A475" s="45" t="s">
        <v>421</v>
      </c>
      <c r="B475">
        <v>97129</v>
      </c>
      <c r="C475" t="s">
        <v>1045</v>
      </c>
      <c r="D475" t="s">
        <v>8</v>
      </c>
    </row>
    <row r="476" spans="1:4" x14ac:dyDescent="0.25">
      <c r="A476" s="45" t="s">
        <v>422</v>
      </c>
      <c r="B476">
        <v>97130</v>
      </c>
      <c r="C476" t="s">
        <v>1046</v>
      </c>
      <c r="D476" t="s">
        <v>8</v>
      </c>
    </row>
    <row r="477" spans="1:4" x14ac:dyDescent="0.25">
      <c r="A477" s="45" t="s">
        <v>423</v>
      </c>
      <c r="B477">
        <v>97131</v>
      </c>
      <c r="C477" t="s">
        <v>1047</v>
      </c>
      <c r="D477" t="s">
        <v>8</v>
      </c>
    </row>
    <row r="478" spans="1:4" x14ac:dyDescent="0.25">
      <c r="A478" s="45" t="s">
        <v>424</v>
      </c>
      <c r="B478">
        <v>98080</v>
      </c>
      <c r="C478" t="s">
        <v>1048</v>
      </c>
      <c r="D478" t="s">
        <v>8</v>
      </c>
    </row>
    <row r="479" spans="1:4" x14ac:dyDescent="0.25">
      <c r="A479" s="45" t="s">
        <v>560</v>
      </c>
      <c r="B479">
        <v>99078</v>
      </c>
      <c r="C479" t="s">
        <v>1162</v>
      </c>
      <c r="D479" t="s">
        <v>7</v>
      </c>
    </row>
    <row r="480" spans="1:4" x14ac:dyDescent="0.25">
      <c r="A480" s="45" t="s">
        <v>425</v>
      </c>
      <c r="B480">
        <v>99082</v>
      </c>
      <c r="C480" t="s">
        <v>1049</v>
      </c>
      <c r="D480" t="s">
        <v>8</v>
      </c>
    </row>
    <row r="481" spans="1:4" x14ac:dyDescent="0.25">
      <c r="A481" s="45" t="s">
        <v>426</v>
      </c>
      <c r="B481">
        <v>100059</v>
      </c>
      <c r="C481" t="s">
        <v>1050</v>
      </c>
      <c r="D481" t="s">
        <v>8</v>
      </c>
    </row>
    <row r="482" spans="1:4" x14ac:dyDescent="0.25">
      <c r="A482" s="45" t="s">
        <v>427</v>
      </c>
      <c r="B482">
        <v>100060</v>
      </c>
      <c r="C482" t="s">
        <v>1051</v>
      </c>
      <c r="D482" t="s">
        <v>8</v>
      </c>
    </row>
    <row r="483" spans="1:4" x14ac:dyDescent="0.25">
      <c r="A483" s="45" t="s">
        <v>428</v>
      </c>
      <c r="B483">
        <v>100061</v>
      </c>
      <c r="C483" t="s">
        <v>1052</v>
      </c>
      <c r="D483" t="s">
        <v>8</v>
      </c>
    </row>
    <row r="484" spans="1:4" x14ac:dyDescent="0.25">
      <c r="A484" s="45" t="s">
        <v>429</v>
      </c>
      <c r="B484">
        <v>100062</v>
      </c>
      <c r="C484" t="s">
        <v>1053</v>
      </c>
      <c r="D484" t="s">
        <v>8</v>
      </c>
    </row>
    <row r="485" spans="1:4" x14ac:dyDescent="0.25">
      <c r="A485" s="45" t="s">
        <v>430</v>
      </c>
      <c r="B485">
        <v>100063</v>
      </c>
      <c r="C485" t="s">
        <v>1054</v>
      </c>
      <c r="D485" t="s">
        <v>8</v>
      </c>
    </row>
    <row r="486" spans="1:4" x14ac:dyDescent="0.25">
      <c r="A486" s="45" t="s">
        <v>561</v>
      </c>
      <c r="B486">
        <v>100064</v>
      </c>
      <c r="C486" t="s">
        <v>1055</v>
      </c>
      <c r="D486" t="s">
        <v>7</v>
      </c>
    </row>
    <row r="487" spans="1:4" x14ac:dyDescent="0.25">
      <c r="A487" s="45" t="s">
        <v>431</v>
      </c>
      <c r="B487">
        <v>100065</v>
      </c>
      <c r="C487" t="s">
        <v>1056</v>
      </c>
      <c r="D487" t="s">
        <v>8</v>
      </c>
    </row>
    <row r="488" spans="1:4" x14ac:dyDescent="0.25">
      <c r="A488" s="45" t="s">
        <v>432</v>
      </c>
      <c r="B488">
        <v>101105</v>
      </c>
      <c r="C488" t="s">
        <v>1057</v>
      </c>
      <c r="D488" t="s">
        <v>8</v>
      </c>
    </row>
    <row r="489" spans="1:4" x14ac:dyDescent="0.25">
      <c r="A489" s="45" t="s">
        <v>433</v>
      </c>
      <c r="B489">
        <v>101107</v>
      </c>
      <c r="C489" t="s">
        <v>1058</v>
      </c>
      <c r="D489" t="s">
        <v>8</v>
      </c>
    </row>
    <row r="490" spans="1:4" x14ac:dyDescent="0.25">
      <c r="A490" s="45" t="s">
        <v>434</v>
      </c>
      <c r="B490">
        <v>102081</v>
      </c>
      <c r="C490" t="s">
        <v>1059</v>
      </c>
      <c r="D490" t="s">
        <v>8</v>
      </c>
    </row>
    <row r="491" spans="1:4" x14ac:dyDescent="0.25">
      <c r="A491" s="45" t="s">
        <v>435</v>
      </c>
      <c r="B491">
        <v>102085</v>
      </c>
      <c r="C491" t="s">
        <v>1060</v>
      </c>
      <c r="D491" t="s">
        <v>8</v>
      </c>
    </row>
    <row r="492" spans="1:4" x14ac:dyDescent="0.25">
      <c r="A492" s="45" t="s">
        <v>436</v>
      </c>
      <c r="B492">
        <v>103127</v>
      </c>
      <c r="C492" t="s">
        <v>1061</v>
      </c>
      <c r="D492" t="s">
        <v>8</v>
      </c>
    </row>
    <row r="493" spans="1:4" x14ac:dyDescent="0.25">
      <c r="A493" s="45" t="s">
        <v>437</v>
      </c>
      <c r="B493">
        <v>103128</v>
      </c>
      <c r="C493" t="s">
        <v>1062</v>
      </c>
      <c r="D493" t="s">
        <v>8</v>
      </c>
    </row>
    <row r="494" spans="1:4" x14ac:dyDescent="0.25">
      <c r="A494" s="45" t="s">
        <v>438</v>
      </c>
      <c r="B494">
        <v>103129</v>
      </c>
      <c r="C494" t="s">
        <v>1063</v>
      </c>
      <c r="D494" t="s">
        <v>8</v>
      </c>
    </row>
    <row r="495" spans="1:4" x14ac:dyDescent="0.25">
      <c r="A495" s="45" t="s">
        <v>439</v>
      </c>
      <c r="B495">
        <v>103130</v>
      </c>
      <c r="C495" t="s">
        <v>1064</v>
      </c>
      <c r="D495" t="s">
        <v>8</v>
      </c>
    </row>
    <row r="496" spans="1:4" x14ac:dyDescent="0.25">
      <c r="A496" s="45" t="s">
        <v>440</v>
      </c>
      <c r="B496">
        <v>103131</v>
      </c>
      <c r="C496" t="s">
        <v>1065</v>
      </c>
      <c r="D496" t="s">
        <v>8</v>
      </c>
    </row>
    <row r="497" spans="1:4" x14ac:dyDescent="0.25">
      <c r="A497" s="45" t="s">
        <v>441</v>
      </c>
      <c r="B497">
        <v>103132</v>
      </c>
      <c r="C497" t="s">
        <v>1066</v>
      </c>
      <c r="D497" t="s">
        <v>8</v>
      </c>
    </row>
    <row r="498" spans="1:4" x14ac:dyDescent="0.25">
      <c r="A498" s="45" t="s">
        <v>442</v>
      </c>
      <c r="B498">
        <v>103135</v>
      </c>
      <c r="C498" t="s">
        <v>1067</v>
      </c>
      <c r="D498" t="s">
        <v>8</v>
      </c>
    </row>
    <row r="499" spans="1:4" x14ac:dyDescent="0.25">
      <c r="A499" s="45" t="s">
        <v>443</v>
      </c>
      <c r="B499">
        <v>104041</v>
      </c>
      <c r="C499" t="s">
        <v>1068</v>
      </c>
      <c r="D499" t="s">
        <v>8</v>
      </c>
    </row>
    <row r="500" spans="1:4" x14ac:dyDescent="0.25">
      <c r="A500" s="45" t="s">
        <v>444</v>
      </c>
      <c r="B500">
        <v>104042</v>
      </c>
      <c r="C500" t="s">
        <v>1069</v>
      </c>
      <c r="D500" t="s">
        <v>8</v>
      </c>
    </row>
    <row r="501" spans="1:4" x14ac:dyDescent="0.25">
      <c r="A501" s="45" t="s">
        <v>445</v>
      </c>
      <c r="B501">
        <v>104043</v>
      </c>
      <c r="C501" t="s">
        <v>1070</v>
      </c>
      <c r="D501" t="s">
        <v>8</v>
      </c>
    </row>
    <row r="502" spans="1:4" x14ac:dyDescent="0.25">
      <c r="A502" s="45" t="s">
        <v>446</v>
      </c>
      <c r="B502">
        <v>104044</v>
      </c>
      <c r="C502" t="s">
        <v>1071</v>
      </c>
      <c r="D502" t="s">
        <v>8</v>
      </c>
    </row>
    <row r="503" spans="1:4" x14ac:dyDescent="0.25">
      <c r="A503" s="45" t="s">
        <v>447</v>
      </c>
      <c r="B503">
        <v>104045</v>
      </c>
      <c r="C503" t="s">
        <v>1072</v>
      </c>
      <c r="D503" t="s">
        <v>8</v>
      </c>
    </row>
    <row r="504" spans="1:4" x14ac:dyDescent="0.25">
      <c r="A504" s="45" t="s">
        <v>448</v>
      </c>
      <c r="B504">
        <v>105123</v>
      </c>
      <c r="C504" t="s">
        <v>1073</v>
      </c>
      <c r="D504" t="s">
        <v>8</v>
      </c>
    </row>
    <row r="505" spans="1:4" x14ac:dyDescent="0.25">
      <c r="A505" s="45" t="s">
        <v>449</v>
      </c>
      <c r="B505">
        <v>105124</v>
      </c>
      <c r="C505" t="s">
        <v>1074</v>
      </c>
      <c r="D505" t="s">
        <v>8</v>
      </c>
    </row>
    <row r="506" spans="1:4" x14ac:dyDescent="0.25">
      <c r="A506" s="45" t="s">
        <v>450</v>
      </c>
      <c r="B506">
        <v>105125</v>
      </c>
      <c r="C506" t="s">
        <v>1075</v>
      </c>
      <c r="D506" t="s">
        <v>8</v>
      </c>
    </row>
    <row r="507" spans="1:4" x14ac:dyDescent="0.25">
      <c r="A507" s="45" t="s">
        <v>451</v>
      </c>
      <c r="B507">
        <v>106001</v>
      </c>
      <c r="C507" t="s">
        <v>1076</v>
      </c>
      <c r="D507" t="s">
        <v>8</v>
      </c>
    </row>
    <row r="508" spans="1:4" x14ac:dyDescent="0.25">
      <c r="A508" s="45" t="s">
        <v>562</v>
      </c>
      <c r="B508">
        <v>106002</v>
      </c>
      <c r="C508" t="s">
        <v>1077</v>
      </c>
      <c r="D508" t="s">
        <v>7</v>
      </c>
    </row>
    <row r="509" spans="1:4" x14ac:dyDescent="0.25">
      <c r="A509" s="45" t="s">
        <v>452</v>
      </c>
      <c r="B509">
        <v>106003</v>
      </c>
      <c r="C509" t="s">
        <v>1078</v>
      </c>
      <c r="D509" t="s">
        <v>8</v>
      </c>
    </row>
    <row r="510" spans="1:4" x14ac:dyDescent="0.25">
      <c r="A510" s="45" t="s">
        <v>453</v>
      </c>
      <c r="B510">
        <v>106004</v>
      </c>
      <c r="C510" t="s">
        <v>1079</v>
      </c>
      <c r="D510" t="s">
        <v>8</v>
      </c>
    </row>
    <row r="511" spans="1:4" x14ac:dyDescent="0.25">
      <c r="A511" s="45" t="s">
        <v>454</v>
      </c>
      <c r="B511">
        <v>106005</v>
      </c>
      <c r="C511" t="s">
        <v>1080</v>
      </c>
      <c r="D511" t="s">
        <v>8</v>
      </c>
    </row>
    <row r="512" spans="1:4" x14ac:dyDescent="0.25">
      <c r="A512" s="45" t="s">
        <v>563</v>
      </c>
      <c r="B512">
        <v>106006</v>
      </c>
      <c r="C512" t="s">
        <v>1081</v>
      </c>
      <c r="D512" t="s">
        <v>7</v>
      </c>
    </row>
    <row r="513" spans="1:4" x14ac:dyDescent="0.25">
      <c r="A513" s="45" t="s">
        <v>564</v>
      </c>
      <c r="B513">
        <v>106008</v>
      </c>
      <c r="C513" t="s">
        <v>1082</v>
      </c>
      <c r="D513" t="s">
        <v>7</v>
      </c>
    </row>
    <row r="514" spans="1:4" x14ac:dyDescent="0.25">
      <c r="A514" s="45" t="s">
        <v>565</v>
      </c>
      <c r="B514">
        <v>107151</v>
      </c>
      <c r="C514" t="s">
        <v>1083</v>
      </c>
      <c r="D514" t="s">
        <v>7</v>
      </c>
    </row>
    <row r="515" spans="1:4" x14ac:dyDescent="0.25">
      <c r="A515" s="45" t="s">
        <v>455</v>
      </c>
      <c r="B515">
        <v>107152</v>
      </c>
      <c r="C515" t="s">
        <v>1084</v>
      </c>
      <c r="D515" t="s">
        <v>8</v>
      </c>
    </row>
    <row r="516" spans="1:4" x14ac:dyDescent="0.25">
      <c r="A516" s="45" t="s">
        <v>456</v>
      </c>
      <c r="B516">
        <v>107153</v>
      </c>
      <c r="C516" t="s">
        <v>1085</v>
      </c>
      <c r="D516" t="s">
        <v>8</v>
      </c>
    </row>
    <row r="517" spans="1:4" x14ac:dyDescent="0.25">
      <c r="A517" s="45" t="s">
        <v>457</v>
      </c>
      <c r="B517">
        <v>107154</v>
      </c>
      <c r="C517" t="s">
        <v>1086</v>
      </c>
      <c r="D517" t="s">
        <v>8</v>
      </c>
    </row>
    <row r="518" spans="1:4" x14ac:dyDescent="0.25">
      <c r="A518" s="45" t="s">
        <v>458</v>
      </c>
      <c r="B518">
        <v>107155</v>
      </c>
      <c r="C518" t="s">
        <v>1087</v>
      </c>
      <c r="D518" t="s">
        <v>8</v>
      </c>
    </row>
    <row r="519" spans="1:4" x14ac:dyDescent="0.25">
      <c r="A519" s="45" t="s">
        <v>459</v>
      </c>
      <c r="B519">
        <v>107156</v>
      </c>
      <c r="C519" t="s">
        <v>1088</v>
      </c>
      <c r="D519" t="s">
        <v>8</v>
      </c>
    </row>
    <row r="520" spans="1:4" x14ac:dyDescent="0.25">
      <c r="A520" s="45" t="s">
        <v>566</v>
      </c>
      <c r="B520">
        <v>107158</v>
      </c>
      <c r="C520" t="s">
        <v>1089</v>
      </c>
      <c r="D520" t="s">
        <v>7</v>
      </c>
    </row>
    <row r="521" spans="1:4" x14ac:dyDescent="0.25">
      <c r="A521" s="45" t="s">
        <v>460</v>
      </c>
      <c r="B521">
        <v>108142</v>
      </c>
      <c r="C521" t="s">
        <v>1090</v>
      </c>
      <c r="D521" t="s">
        <v>8</v>
      </c>
    </row>
    <row r="522" spans="1:4" x14ac:dyDescent="0.25">
      <c r="A522" s="45" t="s">
        <v>461</v>
      </c>
      <c r="B522">
        <v>108143</v>
      </c>
      <c r="C522" t="s">
        <v>1091</v>
      </c>
      <c r="D522" t="s">
        <v>8</v>
      </c>
    </row>
    <row r="523" spans="1:4" x14ac:dyDescent="0.25">
      <c r="A523" s="45" t="s">
        <v>462</v>
      </c>
      <c r="B523">
        <v>108144</v>
      </c>
      <c r="C523" t="s">
        <v>1092</v>
      </c>
      <c r="D523" t="s">
        <v>8</v>
      </c>
    </row>
    <row r="524" spans="1:4" x14ac:dyDescent="0.25">
      <c r="A524" s="45" t="s">
        <v>463</v>
      </c>
      <c r="B524">
        <v>108147</v>
      </c>
      <c r="C524" t="s">
        <v>1093</v>
      </c>
      <c r="D524" t="s">
        <v>8</v>
      </c>
    </row>
    <row r="525" spans="1:4" x14ac:dyDescent="0.25">
      <c r="A525" s="45" t="s">
        <v>464</v>
      </c>
      <c r="B525">
        <v>109002</v>
      </c>
      <c r="C525" t="s">
        <v>1094</v>
      </c>
      <c r="D525" t="s">
        <v>8</v>
      </c>
    </row>
    <row r="526" spans="1:4" x14ac:dyDescent="0.25">
      <c r="A526" s="45" t="s">
        <v>465</v>
      </c>
      <c r="B526">
        <v>109003</v>
      </c>
      <c r="C526" t="s">
        <v>1095</v>
      </c>
      <c r="D526" t="s">
        <v>8</v>
      </c>
    </row>
    <row r="527" spans="1:4" x14ac:dyDescent="0.25">
      <c r="A527" s="45" t="s">
        <v>466</v>
      </c>
      <c r="B527">
        <v>110014</v>
      </c>
      <c r="C527" t="s">
        <v>1096</v>
      </c>
      <c r="D527" t="s">
        <v>8</v>
      </c>
    </row>
    <row r="528" spans="1:4" x14ac:dyDescent="0.25">
      <c r="A528" s="45" t="s">
        <v>467</v>
      </c>
      <c r="B528">
        <v>110029</v>
      </c>
      <c r="C528" t="s">
        <v>1097</v>
      </c>
      <c r="D528" t="s">
        <v>8</v>
      </c>
    </row>
    <row r="529" spans="1:4" x14ac:dyDescent="0.25">
      <c r="A529" s="45" t="s">
        <v>567</v>
      </c>
      <c r="B529">
        <v>110030</v>
      </c>
      <c r="C529" t="s">
        <v>1098</v>
      </c>
      <c r="D529" t="s">
        <v>7</v>
      </c>
    </row>
    <row r="530" spans="1:4" x14ac:dyDescent="0.25">
      <c r="A530" s="45" t="s">
        <v>468</v>
      </c>
      <c r="B530">
        <v>110031</v>
      </c>
      <c r="C530" t="s">
        <v>1099</v>
      </c>
      <c r="D530" t="s">
        <v>8</v>
      </c>
    </row>
    <row r="531" spans="1:4" x14ac:dyDescent="0.25">
      <c r="A531" s="45" t="s">
        <v>469</v>
      </c>
      <c r="B531">
        <v>111086</v>
      </c>
      <c r="C531" t="s">
        <v>1100</v>
      </c>
      <c r="D531" t="s">
        <v>8</v>
      </c>
    </row>
    <row r="532" spans="1:4" x14ac:dyDescent="0.25">
      <c r="A532" s="45" t="s">
        <v>470</v>
      </c>
      <c r="B532">
        <v>111087</v>
      </c>
      <c r="C532" t="s">
        <v>1101</v>
      </c>
      <c r="D532" t="s">
        <v>8</v>
      </c>
    </row>
    <row r="533" spans="1:4" x14ac:dyDescent="0.25">
      <c r="A533" s="45" t="s">
        <v>471</v>
      </c>
      <c r="B533">
        <v>112099</v>
      </c>
      <c r="C533" t="s">
        <v>1102</v>
      </c>
      <c r="D533" t="s">
        <v>8</v>
      </c>
    </row>
    <row r="534" spans="1:4" x14ac:dyDescent="0.25">
      <c r="A534" s="45" t="s">
        <v>472</v>
      </c>
      <c r="B534">
        <v>112101</v>
      </c>
      <c r="C534" t="s">
        <v>1103</v>
      </c>
      <c r="D534" t="s">
        <v>8</v>
      </c>
    </row>
    <row r="535" spans="1:4" x14ac:dyDescent="0.25">
      <c r="A535" s="45" t="s">
        <v>473</v>
      </c>
      <c r="B535">
        <v>112102</v>
      </c>
      <c r="C535" t="s">
        <v>1104</v>
      </c>
      <c r="D535" t="s">
        <v>8</v>
      </c>
    </row>
    <row r="536" spans="1:4" x14ac:dyDescent="0.25">
      <c r="A536" s="45" t="s">
        <v>474</v>
      </c>
      <c r="B536">
        <v>112103</v>
      </c>
      <c r="C536" t="s">
        <v>1105</v>
      </c>
      <c r="D536" t="s">
        <v>8</v>
      </c>
    </row>
    <row r="537" spans="1:4" x14ac:dyDescent="0.25">
      <c r="A537" s="45" t="s">
        <v>475</v>
      </c>
      <c r="B537">
        <v>113001</v>
      </c>
      <c r="C537" t="s">
        <v>1106</v>
      </c>
      <c r="D537" t="s">
        <v>8</v>
      </c>
    </row>
    <row r="538" spans="1:4" x14ac:dyDescent="0.25">
      <c r="A538" s="45" t="s">
        <v>476</v>
      </c>
      <c r="B538">
        <v>114112</v>
      </c>
      <c r="C538" t="s">
        <v>1107</v>
      </c>
      <c r="D538" t="s">
        <v>8</v>
      </c>
    </row>
    <row r="539" spans="1:4" x14ac:dyDescent="0.25">
      <c r="A539" s="45" t="s">
        <v>477</v>
      </c>
      <c r="B539">
        <v>114113</v>
      </c>
      <c r="C539" t="s">
        <v>1108</v>
      </c>
      <c r="D539" t="s">
        <v>8</v>
      </c>
    </row>
    <row r="540" spans="1:4" x14ac:dyDescent="0.25">
      <c r="A540" s="45" t="s">
        <v>478</v>
      </c>
      <c r="B540">
        <v>114114</v>
      </c>
      <c r="C540" t="s">
        <v>1109</v>
      </c>
      <c r="D540" t="s">
        <v>8</v>
      </c>
    </row>
    <row r="541" spans="1:4" x14ac:dyDescent="0.25">
      <c r="A541" s="45" t="s">
        <v>479</v>
      </c>
      <c r="B541">
        <v>114115</v>
      </c>
      <c r="C541" t="s">
        <v>1110</v>
      </c>
      <c r="D541" t="s">
        <v>8</v>
      </c>
    </row>
    <row r="542" spans="1:4" x14ac:dyDescent="0.25">
      <c r="A542" s="45" t="s">
        <v>568</v>
      </c>
      <c r="B542">
        <v>114116</v>
      </c>
      <c r="C542" t="s">
        <v>1111</v>
      </c>
      <c r="D542" t="s">
        <v>7</v>
      </c>
    </row>
    <row r="543" spans="1:4" x14ac:dyDescent="0.25">
      <c r="A543" s="45" t="s">
        <v>480</v>
      </c>
      <c r="B543">
        <v>115115</v>
      </c>
      <c r="C543" t="s">
        <v>1112</v>
      </c>
      <c r="D543" t="s">
        <v>8</v>
      </c>
    </row>
    <row r="544" spans="1:4" x14ac:dyDescent="0.25">
      <c r="A544" s="45" t="s">
        <v>481</v>
      </c>
      <c r="B544">
        <v>115901</v>
      </c>
      <c r="C544" t="s">
        <v>1163</v>
      </c>
      <c r="D544" t="s">
        <v>8</v>
      </c>
    </row>
    <row r="545" spans="1:4" x14ac:dyDescent="0.25">
      <c r="A545" s="45" t="s">
        <v>482</v>
      </c>
      <c r="B545">
        <v>115902</v>
      </c>
      <c r="C545" t="s">
        <v>1113</v>
      </c>
      <c r="D545" t="s">
        <v>8</v>
      </c>
    </row>
    <row r="546" spans="1:4" x14ac:dyDescent="0.25">
      <c r="A546" s="45" t="s">
        <v>483</v>
      </c>
      <c r="B546">
        <v>115903</v>
      </c>
      <c r="C546" t="s">
        <v>1114</v>
      </c>
      <c r="D546" t="s">
        <v>8</v>
      </c>
    </row>
    <row r="547" spans="1:4" x14ac:dyDescent="0.25">
      <c r="A547" s="45" t="s">
        <v>1170</v>
      </c>
      <c r="B547">
        <v>115904</v>
      </c>
      <c r="C547" t="s">
        <v>1164</v>
      </c>
      <c r="D547" t="s">
        <v>8</v>
      </c>
    </row>
    <row r="548" spans="1:4" x14ac:dyDescent="0.25">
      <c r="A548" s="45" t="s">
        <v>484</v>
      </c>
      <c r="B548">
        <v>115906</v>
      </c>
      <c r="C548" t="s">
        <v>1115</v>
      </c>
      <c r="D548" t="s">
        <v>8</v>
      </c>
    </row>
    <row r="549" spans="1:4" x14ac:dyDescent="0.25">
      <c r="A549" s="45" t="s">
        <v>485</v>
      </c>
      <c r="B549">
        <v>115911</v>
      </c>
      <c r="C549" t="s">
        <v>1116</v>
      </c>
      <c r="D549" t="s">
        <v>8</v>
      </c>
    </row>
    <row r="550" spans="1:4" x14ac:dyDescent="0.25">
      <c r="A550" s="45" t="s">
        <v>486</v>
      </c>
      <c r="B550">
        <v>115912</v>
      </c>
      <c r="C550" t="s">
        <v>1117</v>
      </c>
      <c r="D550" t="s">
        <v>8</v>
      </c>
    </row>
    <row r="551" spans="1:4" x14ac:dyDescent="0.25">
      <c r="A551" s="45" t="s">
        <v>487</v>
      </c>
      <c r="B551">
        <v>115913</v>
      </c>
      <c r="C551" t="s">
        <v>1118</v>
      </c>
      <c r="D551" t="s">
        <v>8</v>
      </c>
    </row>
    <row r="552" spans="1:4" x14ac:dyDescent="0.25">
      <c r="A552" s="45" t="s">
        <v>488</v>
      </c>
      <c r="B552">
        <v>115914</v>
      </c>
      <c r="C552" t="s">
        <v>1119</v>
      </c>
      <c r="D552" t="s">
        <v>8</v>
      </c>
    </row>
    <row r="553" spans="1:4" x14ac:dyDescent="0.25">
      <c r="A553" s="45" t="s">
        <v>489</v>
      </c>
      <c r="B553">
        <v>115915</v>
      </c>
      <c r="C553" t="s">
        <v>1120</v>
      </c>
      <c r="D553" t="s">
        <v>8</v>
      </c>
    </row>
    <row r="554" spans="1:4" x14ac:dyDescent="0.25">
      <c r="A554" s="45" t="s">
        <v>490</v>
      </c>
      <c r="B554">
        <v>115916</v>
      </c>
      <c r="C554" t="s">
        <v>1121</v>
      </c>
      <c r="D554" t="s">
        <v>8</v>
      </c>
    </row>
    <row r="555" spans="1:4" x14ac:dyDescent="0.25">
      <c r="A555" s="45" t="s">
        <v>491</v>
      </c>
      <c r="B555">
        <v>115918</v>
      </c>
      <c r="C555" t="s">
        <v>1122</v>
      </c>
      <c r="D555" t="s">
        <v>8</v>
      </c>
    </row>
    <row r="556" spans="1:4" x14ac:dyDescent="0.25">
      <c r="A556" s="45" t="s">
        <v>492</v>
      </c>
      <c r="B556">
        <v>115919</v>
      </c>
      <c r="C556" t="s">
        <v>1123</v>
      </c>
      <c r="D556" t="s">
        <v>8</v>
      </c>
    </row>
    <row r="557" spans="1:4" x14ac:dyDescent="0.25">
      <c r="A557" s="45" t="s">
        <v>493</v>
      </c>
      <c r="B557">
        <v>115920</v>
      </c>
      <c r="C557" t="s">
        <v>1124</v>
      </c>
      <c r="D557" t="s">
        <v>8</v>
      </c>
    </row>
    <row r="558" spans="1:4" x14ac:dyDescent="0.25">
      <c r="A558" s="45" t="s">
        <v>494</v>
      </c>
      <c r="B558">
        <v>115921</v>
      </c>
      <c r="C558" t="s">
        <v>1125</v>
      </c>
      <c r="D558" t="s">
        <v>8</v>
      </c>
    </row>
    <row r="559" spans="1:4" x14ac:dyDescent="0.25">
      <c r="A559" s="45" t="s">
        <v>495</v>
      </c>
      <c r="B559">
        <v>115922</v>
      </c>
      <c r="C559" t="s">
        <v>1126</v>
      </c>
      <c r="D559" t="s">
        <v>8</v>
      </c>
    </row>
    <row r="560" spans="1:4" x14ac:dyDescent="0.25">
      <c r="A560" s="45" t="s">
        <v>569</v>
      </c>
      <c r="B560">
        <v>115923</v>
      </c>
      <c r="C560" t="s">
        <v>1127</v>
      </c>
      <c r="D560" t="s">
        <v>8</v>
      </c>
    </row>
    <row r="561" spans="1:4" x14ac:dyDescent="0.25">
      <c r="A561" s="45" t="s">
        <v>570</v>
      </c>
      <c r="B561">
        <v>115924</v>
      </c>
      <c r="C561" t="s">
        <v>1128</v>
      </c>
      <c r="D561" t="s">
        <v>8</v>
      </c>
    </row>
    <row r="562" spans="1:4" x14ac:dyDescent="0.25">
      <c r="A562" s="45" t="s">
        <v>1129</v>
      </c>
      <c r="B562">
        <v>115925</v>
      </c>
      <c r="C562" t="s">
        <v>1130</v>
      </c>
      <c r="D562" t="s">
        <v>8</v>
      </c>
    </row>
    <row r="563" spans="1:4" x14ac:dyDescent="0.25">
      <c r="A563" s="45" t="s">
        <v>1131</v>
      </c>
      <c r="B563">
        <v>115926</v>
      </c>
      <c r="C563" t="s">
        <v>1132</v>
      </c>
      <c r="D563" t="s">
        <v>8</v>
      </c>
    </row>
    <row r="564" spans="1:4" x14ac:dyDescent="0.25">
      <c r="A564" s="45" t="s">
        <v>1171</v>
      </c>
      <c r="B564">
        <v>115927</v>
      </c>
      <c r="C564" t="s">
        <v>1165</v>
      </c>
      <c r="D564" t="s">
        <v>8</v>
      </c>
    </row>
    <row r="565" spans="1:4" x14ac:dyDescent="0.25">
      <c r="A565" s="45" t="s">
        <v>1133</v>
      </c>
      <c r="B565">
        <v>115928</v>
      </c>
      <c r="C565" t="s">
        <v>1134</v>
      </c>
      <c r="D565" t="s">
        <v>8</v>
      </c>
    </row>
    <row r="566" spans="1:4" x14ac:dyDescent="0.25">
      <c r="A566" s="45" t="s">
        <v>1172</v>
      </c>
      <c r="B566">
        <v>115929</v>
      </c>
      <c r="C566" t="s">
        <v>1166</v>
      </c>
      <c r="D566" t="s">
        <v>8</v>
      </c>
    </row>
    <row r="567" spans="1:4" x14ac:dyDescent="0.25">
      <c r="A567" s="45" t="s">
        <v>419</v>
      </c>
      <c r="B567">
        <v>96121</v>
      </c>
      <c r="C567" t="s">
        <v>1040</v>
      </c>
      <c r="D567" t="s">
        <v>8</v>
      </c>
    </row>
    <row r="568" spans="1:4" x14ac:dyDescent="0.25">
      <c r="A568" s="45" t="s">
        <v>87</v>
      </c>
      <c r="C568" t="s">
        <v>1173</v>
      </c>
      <c r="D568" t="s">
        <v>8</v>
      </c>
    </row>
    <row r="569" spans="1:4" x14ac:dyDescent="0.25">
      <c r="A569" s="45" t="s">
        <v>246</v>
      </c>
      <c r="C569" t="s">
        <v>1174</v>
      </c>
      <c r="D569" t="s">
        <v>8</v>
      </c>
    </row>
    <row r="570" spans="1:4" x14ac:dyDescent="0.25">
      <c r="A570" s="45" t="s">
        <v>366</v>
      </c>
      <c r="C570" t="s">
        <v>1175</v>
      </c>
      <c r="D570" t="s">
        <v>8</v>
      </c>
    </row>
  </sheetData>
  <sheetProtection algorithmName="SHA-512" hashValue="3ruk26S50uPHuWoDztZwJa2YWH2dDEr3qXndPvAKP19dmDa1d9Bx8HiVC80v1zyNHPJPHHVvPDqDH3HjW1kqoA==" saltValue="Iu5EvwaZw4VNgBh4GKBe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Impact of Estimating for FY2024</vt:lpstr>
      <vt:lpstr>Instructions</vt:lpstr>
      <vt:lpstr>FY2024 FWADA</vt:lpstr>
      <vt:lpstr>FY2024 WADA</vt:lpstr>
      <vt:lpstr>FY2023 WADA</vt:lpstr>
      <vt:lpstr>FY2022 WADA</vt:lpstr>
      <vt:lpstr>FY2021 WADA</vt:lpstr>
      <vt:lpstr>FY2020 WADA</vt:lpstr>
      <vt:lpstr>K-8 District List</vt:lpstr>
      <vt:lpstr>CEP</vt:lpstr>
      <vt:lpstr>Sheet1</vt:lpstr>
      <vt:lpstr>'Impact of Estimating for FY2024'!Print_Area</vt:lpstr>
      <vt:lpstr>Instructions!Print_Area</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 ADA Calculation</dc:title>
  <dc:creator>Missouri Department of Elementary and Secondary Education</dc:creator>
  <cp:lastModifiedBy>Herndon, Tabitha</cp:lastModifiedBy>
  <cp:lastPrinted>2018-09-17T14:07:31Z</cp:lastPrinted>
  <dcterms:created xsi:type="dcterms:W3CDTF">2016-05-04T19:36:34Z</dcterms:created>
  <dcterms:modified xsi:type="dcterms:W3CDTF">2024-01-31T16:06:42Z</dcterms:modified>
</cp:coreProperties>
</file>